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OskarDat\Exporty\"/>
    </mc:Choice>
  </mc:AlternateContent>
  <bookViews>
    <workbookView xWindow="0" yWindow="0" windowWidth="28800" windowHeight="15240"/>
  </bookViews>
  <sheets>
    <sheet name="Zadanie" sheetId="5" r:id="rId1"/>
  </sheets>
  <definedNames>
    <definedName name="_xlnm.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62913"/>
</workbook>
</file>

<file path=xl/calcChain.xml><?xml version="1.0" encoding="utf-8"?>
<calcChain xmlns="http://schemas.openxmlformats.org/spreadsheetml/2006/main">
  <c r="W136" i="5" l="1"/>
  <c r="E136" i="5"/>
  <c r="N136" i="5"/>
  <c r="L136" i="5"/>
  <c r="J136" i="5"/>
  <c r="I136" i="5"/>
  <c r="H136" i="5"/>
  <c r="W134" i="5"/>
  <c r="E134" i="5"/>
  <c r="N134" i="5"/>
  <c r="L134" i="5"/>
  <c r="J134" i="5"/>
  <c r="I134" i="5"/>
  <c r="H134" i="5"/>
  <c r="W132" i="5"/>
  <c r="E132" i="5"/>
  <c r="N132" i="5"/>
  <c r="L132" i="5"/>
  <c r="J132" i="5"/>
  <c r="I132" i="5"/>
  <c r="H132" i="5"/>
  <c r="N131" i="5"/>
  <c r="L131" i="5"/>
  <c r="J131" i="5"/>
  <c r="H131" i="5"/>
  <c r="N129" i="5"/>
  <c r="L129" i="5"/>
  <c r="J129" i="5"/>
  <c r="H129" i="5"/>
  <c r="W126" i="5"/>
  <c r="E126" i="5"/>
  <c r="N126" i="5"/>
  <c r="L126" i="5"/>
  <c r="J126" i="5"/>
  <c r="I126" i="5"/>
  <c r="H126" i="5"/>
  <c r="N125" i="5"/>
  <c r="L125" i="5"/>
  <c r="J125" i="5"/>
  <c r="I125" i="5"/>
  <c r="N124" i="5"/>
  <c r="L124" i="5"/>
  <c r="J124" i="5"/>
  <c r="I124" i="5"/>
  <c r="N123" i="5"/>
  <c r="L123" i="5"/>
  <c r="J123" i="5"/>
  <c r="H123" i="5"/>
  <c r="N122" i="5"/>
  <c r="L122" i="5"/>
  <c r="J122" i="5"/>
  <c r="I122" i="5"/>
  <c r="N121" i="5"/>
  <c r="L121" i="5"/>
  <c r="J121" i="5"/>
  <c r="H121" i="5"/>
  <c r="N120" i="5"/>
  <c r="L120" i="5"/>
  <c r="J120" i="5"/>
  <c r="I120" i="5"/>
  <c r="N119" i="5"/>
  <c r="L119" i="5"/>
  <c r="J119" i="5"/>
  <c r="H119" i="5"/>
  <c r="N118" i="5"/>
  <c r="L118" i="5"/>
  <c r="J118" i="5"/>
  <c r="I118" i="5"/>
  <c r="N117" i="5"/>
  <c r="L117" i="5"/>
  <c r="J117" i="5"/>
  <c r="I117" i="5"/>
  <c r="N116" i="5"/>
  <c r="L116" i="5"/>
  <c r="J116" i="5"/>
  <c r="I116" i="5"/>
  <c r="N115" i="5"/>
  <c r="L115" i="5"/>
  <c r="J115" i="5"/>
  <c r="H115" i="5"/>
  <c r="N114" i="5"/>
  <c r="L114" i="5"/>
  <c r="J114" i="5"/>
  <c r="H114" i="5"/>
  <c r="N113" i="5"/>
  <c r="L113" i="5"/>
  <c r="J113" i="5"/>
  <c r="I113" i="5"/>
  <c r="N111" i="5"/>
  <c r="L111" i="5"/>
  <c r="J111" i="5"/>
  <c r="H111" i="5"/>
  <c r="N110" i="5"/>
  <c r="L110" i="5"/>
  <c r="J110" i="5"/>
  <c r="H110" i="5"/>
  <c r="N109" i="5"/>
  <c r="L109" i="5"/>
  <c r="J109" i="5"/>
  <c r="I109" i="5"/>
  <c r="N107" i="5"/>
  <c r="L107" i="5"/>
  <c r="J107" i="5"/>
  <c r="H107" i="5"/>
  <c r="W104" i="5"/>
  <c r="E104" i="5"/>
  <c r="N104" i="5"/>
  <c r="L104" i="5"/>
  <c r="J104" i="5"/>
  <c r="I104" i="5"/>
  <c r="H104" i="5"/>
  <c r="N103" i="5"/>
  <c r="L103" i="5"/>
  <c r="J103" i="5"/>
  <c r="H103" i="5"/>
  <c r="N101" i="5"/>
  <c r="L101" i="5"/>
  <c r="J101" i="5"/>
  <c r="H101" i="5"/>
  <c r="N100" i="5"/>
  <c r="L100" i="5"/>
  <c r="J100" i="5"/>
  <c r="H100" i="5"/>
  <c r="N99" i="5"/>
  <c r="L99" i="5"/>
  <c r="J99" i="5"/>
  <c r="H99" i="5"/>
  <c r="W96" i="5"/>
  <c r="E96" i="5"/>
  <c r="N96" i="5"/>
  <c r="L96" i="5"/>
  <c r="J96" i="5"/>
  <c r="I96" i="5"/>
  <c r="H96" i="5"/>
  <c r="N95" i="5"/>
  <c r="L95" i="5"/>
  <c r="J95" i="5"/>
  <c r="H95" i="5"/>
  <c r="N94" i="5"/>
  <c r="L94" i="5"/>
  <c r="J94" i="5"/>
  <c r="H94" i="5"/>
  <c r="N93" i="5"/>
  <c r="L93" i="5"/>
  <c r="J93" i="5"/>
  <c r="H93" i="5"/>
  <c r="N92" i="5"/>
  <c r="L92" i="5"/>
  <c r="J92" i="5"/>
  <c r="H92" i="5"/>
  <c r="N91" i="5"/>
  <c r="L91" i="5"/>
  <c r="J91" i="5"/>
  <c r="H91" i="5"/>
  <c r="N90" i="5"/>
  <c r="L90" i="5"/>
  <c r="J90" i="5"/>
  <c r="H90" i="5"/>
  <c r="N89" i="5"/>
  <c r="L89" i="5"/>
  <c r="J89" i="5"/>
  <c r="H89" i="5"/>
  <c r="N88" i="5"/>
  <c r="L88" i="5"/>
  <c r="J88" i="5"/>
  <c r="H88" i="5"/>
  <c r="W85" i="5"/>
  <c r="E85" i="5"/>
  <c r="N85" i="5"/>
  <c r="L85" i="5"/>
  <c r="J85" i="5"/>
  <c r="I85" i="5"/>
  <c r="H85" i="5"/>
  <c r="N84" i="5"/>
  <c r="L84" i="5"/>
  <c r="J84" i="5"/>
  <c r="I84" i="5"/>
  <c r="N83" i="5"/>
  <c r="L83" i="5"/>
  <c r="J83" i="5"/>
  <c r="H83" i="5"/>
  <c r="N82" i="5"/>
  <c r="L82" i="5"/>
  <c r="J82" i="5"/>
  <c r="I82" i="5"/>
  <c r="N81" i="5"/>
  <c r="L81" i="5"/>
  <c r="J81" i="5"/>
  <c r="H81" i="5"/>
  <c r="N80" i="5"/>
  <c r="L80" i="5"/>
  <c r="J80" i="5"/>
  <c r="I80" i="5"/>
  <c r="N79" i="5"/>
  <c r="L79" i="5"/>
  <c r="J79" i="5"/>
  <c r="H79" i="5"/>
  <c r="N78" i="5"/>
  <c r="L78" i="5"/>
  <c r="J78" i="5"/>
  <c r="H78" i="5"/>
  <c r="W75" i="5"/>
  <c r="E75" i="5"/>
  <c r="N75" i="5"/>
  <c r="L75" i="5"/>
  <c r="J75" i="5"/>
  <c r="I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N71" i="5"/>
  <c r="L71" i="5"/>
  <c r="J71" i="5"/>
  <c r="H71" i="5"/>
  <c r="N70" i="5"/>
  <c r="L70" i="5"/>
  <c r="J70" i="5"/>
  <c r="I70" i="5"/>
  <c r="N69" i="5"/>
  <c r="L69" i="5"/>
  <c r="J69" i="5"/>
  <c r="H69" i="5"/>
  <c r="N68" i="5"/>
  <c r="L68" i="5"/>
  <c r="J68" i="5"/>
  <c r="H68" i="5"/>
  <c r="N66" i="5"/>
  <c r="L66" i="5"/>
  <c r="J66" i="5"/>
  <c r="H66" i="5"/>
  <c r="N65" i="5"/>
  <c r="L65" i="5"/>
  <c r="J65" i="5"/>
  <c r="I65" i="5"/>
  <c r="N64" i="5"/>
  <c r="L64" i="5"/>
  <c r="J64" i="5"/>
  <c r="H64" i="5"/>
  <c r="N63" i="5"/>
  <c r="L63" i="5"/>
  <c r="J63" i="5"/>
  <c r="I63" i="5"/>
  <c r="N62" i="5"/>
  <c r="L62" i="5"/>
  <c r="J62" i="5"/>
  <c r="H62" i="5"/>
  <c r="N61" i="5"/>
  <c r="L61" i="5"/>
  <c r="J61" i="5"/>
  <c r="H61" i="5"/>
  <c r="N60" i="5"/>
  <c r="L60" i="5"/>
  <c r="J60" i="5"/>
  <c r="H60" i="5"/>
  <c r="W57" i="5"/>
  <c r="E57" i="5"/>
  <c r="N57" i="5"/>
  <c r="L57" i="5"/>
  <c r="J57" i="5"/>
  <c r="I57" i="5"/>
  <c r="H57" i="5"/>
  <c r="N56" i="5"/>
  <c r="L56" i="5"/>
  <c r="J56" i="5"/>
  <c r="I56" i="5"/>
  <c r="N55" i="5"/>
  <c r="L55" i="5"/>
  <c r="J55" i="5"/>
  <c r="H55" i="5"/>
  <c r="N54" i="5"/>
  <c r="L54" i="5"/>
  <c r="J54" i="5"/>
  <c r="I54" i="5"/>
  <c r="N53" i="5"/>
  <c r="L53" i="5"/>
  <c r="J53" i="5"/>
  <c r="H53" i="5"/>
  <c r="W50" i="5"/>
  <c r="E50" i="5"/>
  <c r="N50" i="5"/>
  <c r="L50" i="5"/>
  <c r="J50" i="5"/>
  <c r="I50" i="5"/>
  <c r="H50" i="5"/>
  <c r="N49" i="5"/>
  <c r="L49" i="5"/>
  <c r="J49" i="5"/>
  <c r="I49" i="5"/>
  <c r="N48" i="5"/>
  <c r="L48" i="5"/>
  <c r="J48" i="5"/>
  <c r="H48" i="5"/>
  <c r="W44" i="5"/>
  <c r="E44" i="5"/>
  <c r="N44" i="5"/>
  <c r="L44" i="5"/>
  <c r="J44" i="5"/>
  <c r="I44" i="5"/>
  <c r="H44" i="5"/>
  <c r="W42" i="5"/>
  <c r="E42" i="5"/>
  <c r="N42" i="5"/>
  <c r="L42" i="5"/>
  <c r="J42" i="5"/>
  <c r="I42" i="5"/>
  <c r="H42" i="5"/>
  <c r="N41" i="5"/>
  <c r="L41" i="5"/>
  <c r="J41" i="5"/>
  <c r="H41" i="5"/>
  <c r="W38" i="5"/>
  <c r="E38" i="5"/>
  <c r="N38" i="5"/>
  <c r="L38" i="5"/>
  <c r="J38" i="5"/>
  <c r="I38" i="5"/>
  <c r="H38" i="5"/>
  <c r="N37" i="5"/>
  <c r="L37" i="5"/>
  <c r="J37" i="5"/>
  <c r="H37" i="5"/>
  <c r="N36" i="5"/>
  <c r="L36" i="5"/>
  <c r="J36" i="5"/>
  <c r="H36" i="5"/>
  <c r="N35" i="5"/>
  <c r="L35" i="5"/>
  <c r="J35" i="5"/>
  <c r="H35" i="5"/>
  <c r="W32" i="5"/>
  <c r="E32" i="5"/>
  <c r="N32" i="5"/>
  <c r="L32" i="5"/>
  <c r="J32" i="5"/>
  <c r="I32" i="5"/>
  <c r="H32" i="5"/>
  <c r="N31" i="5"/>
  <c r="L31" i="5"/>
  <c r="J31" i="5"/>
  <c r="I31" i="5"/>
  <c r="N30" i="5"/>
  <c r="L30" i="5"/>
  <c r="J30" i="5"/>
  <c r="H30" i="5"/>
  <c r="W27" i="5"/>
  <c r="E27" i="5"/>
  <c r="N27" i="5"/>
  <c r="L27" i="5"/>
  <c r="J27" i="5"/>
  <c r="I27" i="5"/>
  <c r="H27" i="5"/>
  <c r="N26" i="5"/>
  <c r="L26" i="5"/>
  <c r="J26" i="5"/>
  <c r="H26" i="5"/>
  <c r="N25" i="5"/>
  <c r="L25" i="5"/>
  <c r="J25" i="5"/>
  <c r="H25" i="5"/>
  <c r="N24" i="5"/>
  <c r="L24" i="5"/>
  <c r="J24" i="5"/>
  <c r="H24" i="5"/>
  <c r="N23" i="5"/>
  <c r="L23" i="5"/>
  <c r="J23" i="5"/>
  <c r="H23" i="5"/>
  <c r="N22" i="5"/>
  <c r="L22" i="5"/>
  <c r="J22" i="5"/>
  <c r="H22" i="5"/>
  <c r="W19" i="5"/>
  <c r="E19" i="5"/>
  <c r="N19" i="5"/>
  <c r="L19" i="5"/>
  <c r="J19" i="5"/>
  <c r="I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N15" i="5"/>
  <c r="L15" i="5"/>
  <c r="J15" i="5"/>
  <c r="H15" i="5"/>
  <c r="N14" i="5"/>
  <c r="L14" i="5"/>
  <c r="J14" i="5"/>
  <c r="H14" i="5"/>
  <c r="D8" i="5"/>
</calcChain>
</file>

<file path=xl/sharedStrings.xml><?xml version="1.0" encoding="utf-8"?>
<sst xmlns="http://schemas.openxmlformats.org/spreadsheetml/2006/main" count="964" uniqueCount="360">
  <si>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</si>
  <si>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</si>
  <si>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</si>
  <si>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</si>
  <si>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</si>
  <si>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</si>
  <si>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</si>
  <si>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</si>
  <si>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</si>
  <si>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</si>
  <si>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</si>
  <si>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</si>
  <si>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</si>
  <si>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</si>
  <si>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</si>
  <si>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</si>
  <si>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</si>
  <si>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</si>
  <si>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</si>
  <si>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</si>
  <si>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</si>
  <si>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</si>
  <si>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</si>
  <si>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</si>
  <si>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</si>
  <si>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</si>
  <si>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</si>
  <si>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</si>
  <si>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</si>
  <si>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</si>
  <si>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</si>
  <si>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</si>
  <si>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</si>
  <si>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</si>
  <si>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</si>
  <si>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</si>
  <si>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</si>
  <si>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</si>
  <si>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</si>
  <si>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</si>
  <si>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</si>
  <si>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</si>
  <si>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</si>
  <si>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</si>
  <si>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</si>
  <si>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</si>
  <si>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</si>
  <si>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</si>
  <si>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</si>
  <si>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</si>
  <si>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</si>
  <si>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</si>
  <si>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</si>
  <si>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</si>
  <si>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</si>
  <si>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</si>
  <si>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</si>
  <si>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</si>
  <si>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</si>
  <si>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</si>
  <si>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</si>
  <si>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</si>
  <si>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</si>
  <si>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</si>
  <si>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</si>
  <si>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</si>
  <si>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Ilija </t>
  </si>
  <si>
    <t xml:space="preserve">Spracoval: Beáta Ivaničová                         </t>
  </si>
  <si>
    <t xml:space="preserve">Projektant: Ing. arch. Juraj Klaučo </t>
  </si>
  <si>
    <t xml:space="preserve">JKSO : </t>
  </si>
  <si>
    <t>Dátum: 04.02.2020</t>
  </si>
  <si>
    <t>Stavba : Výstavba zázemia pre voľnočasové aktivity - drevostavba</t>
  </si>
  <si>
    <t>Ivaničová-PADMA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</si>
  <si>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</si>
  <si>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</si>
  <si>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</si>
  <si>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</si>
  <si>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</si>
  <si>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</si>
  <si>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</si>
  <si>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131201101</t>
  </si>
  <si>
    <t>Hĺbenie jám nezapaž. v horn. tr. 3 do 100 m3</t>
  </si>
  <si>
    <t>m3</t>
  </si>
  <si>
    <t xml:space="preserve">                    </t>
  </si>
  <si>
    <t>13120-1101</t>
  </si>
  <si>
    <t>45.11.21</t>
  </si>
  <si>
    <t>EK</t>
  </si>
  <si>
    <t>S</t>
  </si>
  <si>
    <t>131201109</t>
  </si>
  <si>
    <t>Príplatok za lepivosť v horn. tr. 3</t>
  </si>
  <si>
    <t>13120-1109</t>
  </si>
  <si>
    <t>132201101</t>
  </si>
  <si>
    <t>Hĺbenie rýh šírka do 60 cm v horn. tr. 3 do 100 m3</t>
  </si>
  <si>
    <t>13220-1101</t>
  </si>
  <si>
    <t>132201109</t>
  </si>
  <si>
    <t>Príplatok za lepivosť horniny tr. 3 v rýhach š. do 60 cm</t>
  </si>
  <si>
    <t>13220-1109</t>
  </si>
  <si>
    <t>162601102</t>
  </si>
  <si>
    <t>Vodorovné premiestnenie výkopu do 5000 m horn. tr. 1-4</t>
  </si>
  <si>
    <t>16260-1102</t>
  </si>
  <si>
    <t>45.11.24</t>
  </si>
  <si>
    <t xml:space="preserve">1 - ZEMNE PRÁCE  spolu: </t>
  </si>
  <si>
    <t>2 - ZÁKLADY</t>
  </si>
  <si>
    <t>011</t>
  </si>
  <si>
    <t>273321411</t>
  </si>
  <si>
    <t>Základové dosky zo železobetónu tr. C20/25</t>
  </si>
  <si>
    <t>27332-1411</t>
  </si>
  <si>
    <t>45.25.32</t>
  </si>
  <si>
    <t>273351217</t>
  </si>
  <si>
    <t>Debnenie základových dosák drevené tradičné, zhotovenie</t>
  </si>
  <si>
    <t>m2</t>
  </si>
  <si>
    <t>27335-1217</t>
  </si>
  <si>
    <t>273351218</t>
  </si>
  <si>
    <t>Debnenie základových dosák drevené tradičné, odstránenie</t>
  </si>
  <si>
    <t>27335-1218</t>
  </si>
  <si>
    <t>273362033</t>
  </si>
  <si>
    <t>Výstuž základových dosiek zo zvarovaných sietí KARI d 8/8 mm, oko 150x150 mm</t>
  </si>
  <si>
    <t>27336-2033</t>
  </si>
  <si>
    <t xml:space="preserve">  .  .  </t>
  </si>
  <si>
    <t>274271225</t>
  </si>
  <si>
    <t>Základové pásy z DT tehiel 50x25x25 s betónovou výplňou C20/25</t>
  </si>
  <si>
    <t>27427-1225</t>
  </si>
  <si>
    <t xml:space="preserve">2 - ZÁKLADY  spolu: </t>
  </si>
  <si>
    <t>5 - KOMUNIKÁCIE</t>
  </si>
  <si>
    <t>596841111</t>
  </si>
  <si>
    <t>Kladenie betónovej dlažby pre chodcov do lôžka z cementovej malty (B2)</t>
  </si>
  <si>
    <t>59684-1111</t>
  </si>
  <si>
    <t>45.23.12</t>
  </si>
  <si>
    <t>MAT</t>
  </si>
  <si>
    <t>592450300</t>
  </si>
  <si>
    <t>Dlažba zámková hr. 8cm</t>
  </si>
  <si>
    <t>26.61.11</t>
  </si>
  <si>
    <t>EZ</t>
  </si>
  <si>
    <t xml:space="preserve">5 - KOMUNIKÁCIE  spolu: </t>
  </si>
  <si>
    <t>6 - ÚPRAVY POVRCHOV, PODLAHY, VÝPLNE</t>
  </si>
  <si>
    <t>631318211</t>
  </si>
  <si>
    <t>Úprava povrchu pancier. podláh, stredné zaťaž. (B1)</t>
  </si>
  <si>
    <t>63131-8211</t>
  </si>
  <si>
    <t>632450131</t>
  </si>
  <si>
    <t>Vyrovnávací cementový poter zhotovenie v ploche zo suchých zmesí hr. 20 mm (B1)</t>
  </si>
  <si>
    <t>63245-0131</t>
  </si>
  <si>
    <t>632450133</t>
  </si>
  <si>
    <t>Vyrovnávací cementový poter zhotovenie v ploche zo suchých zmesí hr. 40 mm (B1)</t>
  </si>
  <si>
    <t>63245-0133</t>
  </si>
  <si>
    <t xml:space="preserve">6 - ÚPRAVY POVRCHOV, PODLAHY, VÝPLNE  spolu: </t>
  </si>
  <si>
    <t>94 - Lešenie a stavebné výťahy</t>
  </si>
  <si>
    <t>003</t>
  </si>
  <si>
    <t>941955001</t>
  </si>
  <si>
    <t>Lešenie ľahké prac. pomocné výš. podlahy do 1,2 m</t>
  </si>
  <si>
    <t>94195-5001</t>
  </si>
  <si>
    <t>45.25.10</t>
  </si>
  <si>
    <t xml:space="preserve">94 - Lešenie a stavebné výťahy  spolu: </t>
  </si>
  <si>
    <t xml:space="preserve">PRÁCE A DODÁVKY HSV  spolu: </t>
  </si>
  <si>
    <t>PRÁCE A DODÁVKY PSV</t>
  </si>
  <si>
    <t>711 - Izolácie proti vode a vlhkosti</t>
  </si>
  <si>
    <t>711</t>
  </si>
  <si>
    <t>711141559</t>
  </si>
  <si>
    <t>Zhotovenie izolácie proti vlhkosti pritavením NAIP vodor. (B1+B2)</t>
  </si>
  <si>
    <t>I</t>
  </si>
  <si>
    <t>71114-1559</t>
  </si>
  <si>
    <t>45.22.20</t>
  </si>
  <si>
    <t>IK</t>
  </si>
  <si>
    <t>628322810</t>
  </si>
  <si>
    <t>Pás hydroizolačný asfaltový</t>
  </si>
  <si>
    <t>21.12.56</t>
  </si>
  <si>
    <t>IZ</t>
  </si>
  <si>
    <t xml:space="preserve">711 - Izolácie proti vode a vlhkosti  spolu: </t>
  </si>
  <si>
    <t>713 - Izolácie tepelné</t>
  </si>
  <si>
    <t>713</t>
  </si>
  <si>
    <t>713111121</t>
  </si>
  <si>
    <t>Montáž tep. izolácie stropov rovných spodom, pripevnenie drôtom (D)</t>
  </si>
  <si>
    <t>71311-1121</t>
  </si>
  <si>
    <t>45.32.11</t>
  </si>
  <si>
    <t>283190510</t>
  </si>
  <si>
    <t>Polystyrén  hrúbka 100mm</t>
  </si>
  <si>
    <t>713131151</t>
  </si>
  <si>
    <t>Montáž tep. izol. stien a základov volne vlož. rohože, pásy, dielce, dosky 1-vrs (A)</t>
  </si>
  <si>
    <t>71313-1151</t>
  </si>
  <si>
    <t>283190515</t>
  </si>
  <si>
    <t>Polystyrén fasádny EPS 70F hrúbka 150mm</t>
  </si>
  <si>
    <t xml:space="preserve">713 - Izolácie tepelné  spolu: </t>
  </si>
  <si>
    <t>762 - Konštrukcie tesárske</t>
  </si>
  <si>
    <t>762</t>
  </si>
  <si>
    <t>762083130</t>
  </si>
  <si>
    <t>Profilovanie trámu (hontianska cifra)</t>
  </si>
  <si>
    <t>kus</t>
  </si>
  <si>
    <t>76208-3130</t>
  </si>
  <si>
    <t>45.42.13</t>
  </si>
  <si>
    <t>762083210</t>
  </si>
  <si>
    <t>Hobľovanie reziva na stavbe*</t>
  </si>
  <si>
    <t>76208-3210</t>
  </si>
  <si>
    <t>762311103</t>
  </si>
  <si>
    <t>Montáž kotevných želiez</t>
  </si>
  <si>
    <t>76231-1103</t>
  </si>
  <si>
    <t>553000030</t>
  </si>
  <si>
    <t>Oceľ konštr - kotviace prvky*</t>
  </si>
  <si>
    <t>28.11.23</t>
  </si>
  <si>
    <t>762313112</t>
  </si>
  <si>
    <t>Montáž svorníkov dĺžky nad 150 do 300 mm</t>
  </si>
  <si>
    <t>76231-3112</t>
  </si>
  <si>
    <t>553000050</t>
  </si>
  <si>
    <t>Oceľ konštr - svorníky*</t>
  </si>
  <si>
    <t>762332110</t>
  </si>
  <si>
    <t>Montáž krovov viazaných prierez. plocha do 120 cm2</t>
  </si>
  <si>
    <t>m</t>
  </si>
  <si>
    <t>76233-2110</t>
  </si>
  <si>
    <t>45.22.11</t>
  </si>
  <si>
    <t>"12/10" 34,8+"8/10" 75,4+"5/10" 99,4 =   209,600</t>
  </si>
  <si>
    <t>762332120</t>
  </si>
  <si>
    <t>Montáž krovov viazaných prierez. plocha nad 120 do 224 cm2 (15/10)</t>
  </si>
  <si>
    <t>76233-2120</t>
  </si>
  <si>
    <t>762332130</t>
  </si>
  <si>
    <t>Montáž krovov viazaných prierez. plocha nad 224 do 288 cm2 (15/15)</t>
  </si>
  <si>
    <t>76233-2130</t>
  </si>
  <si>
    <t>605152580</t>
  </si>
  <si>
    <t>Hranol SM 1 impregnovaný</t>
  </si>
  <si>
    <t>20.10.10</t>
  </si>
  <si>
    <t>762341024</t>
  </si>
  <si>
    <t>Debnenia striech rovných z dosiek OSB 3 skrutk. na krokvy na pero a drážku 18mm (C)</t>
  </si>
  <si>
    <t>76234-1024</t>
  </si>
  <si>
    <t>762395000</t>
  </si>
  <si>
    <t>Spojovacie a ochranné prostriedky k montáži krovov</t>
  </si>
  <si>
    <t>76239-5000</t>
  </si>
  <si>
    <t>762431022</t>
  </si>
  <si>
    <t>Obloženie stien z dosiek OSB 3 pribíjaných na pero a drážku hr. dosky 12 mm (A)</t>
  </si>
  <si>
    <t>76243-1022</t>
  </si>
  <si>
    <t>762495000</t>
  </si>
  <si>
    <t>Spojovacie a ochranné prostriedky k montáži obloženia stropov alebo stien</t>
  </si>
  <si>
    <t>76249-5000</t>
  </si>
  <si>
    <t xml:space="preserve">762 - Konštrukcie tesárske  spolu: </t>
  </si>
  <si>
    <t>763 - Konštrukcie  - drevostavby</t>
  </si>
  <si>
    <t>763</t>
  </si>
  <si>
    <t>763111112</t>
  </si>
  <si>
    <t>Priečky sadrokartónové W111 12,5 mm GKB 100 mm</t>
  </si>
  <si>
    <t>76311-1112</t>
  </si>
  <si>
    <t>45.41.10</t>
  </si>
  <si>
    <t>763711521</t>
  </si>
  <si>
    <t>Drevostavby, montáž nosnej steny zo zruboviny hr. 28 mm, s uprav. spojmi a zafrézovaním</t>
  </si>
  <si>
    <t>76371-1521</t>
  </si>
  <si>
    <t>605190010</t>
  </si>
  <si>
    <t>Profil zrubový smrekovec prierez 25x170 mm</t>
  </si>
  <si>
    <t>763711581</t>
  </si>
  <si>
    <t>Drevostavby, montáž drevenej lišty okenných a dverových otvorov</t>
  </si>
  <si>
    <t>76371-1581</t>
  </si>
  <si>
    <t>607911210</t>
  </si>
  <si>
    <t>Profil okenný, dverný</t>
  </si>
  <si>
    <t>763711586</t>
  </si>
  <si>
    <t>Drevostavby, montáž dreveného roštu pre stenu zo zruboviny</t>
  </si>
  <si>
    <t>76371-1586</t>
  </si>
  <si>
    <t>605171050</t>
  </si>
  <si>
    <t>Lata SM 1 impregnovaná</t>
  </si>
  <si>
    <t xml:space="preserve">763 - Konštrukcie  - drevostavby  spolu: </t>
  </si>
  <si>
    <t>764 - Konštrukcie klampiarske</t>
  </si>
  <si>
    <t>764</t>
  </si>
  <si>
    <t>764171307</t>
  </si>
  <si>
    <t>PZ farbený pás zastrešenia š. 60cm do 30° vr. doplnkov (C)</t>
  </si>
  <si>
    <t>76417-1307</t>
  </si>
  <si>
    <t>45.22.13</t>
  </si>
  <si>
    <t>764711112</t>
  </si>
  <si>
    <t>PZ farbený oplechovanie parapetov rš 160</t>
  </si>
  <si>
    <t>76471-1112</t>
  </si>
  <si>
    <t>764751112</t>
  </si>
  <si>
    <t>PZ farbený rúry odkvapové d 100 mm+objímky</t>
  </si>
  <si>
    <t>76475-1112</t>
  </si>
  <si>
    <t>764751132</t>
  </si>
  <si>
    <t>PZ farbený koleno rúry odkvapovej d 100 mm</t>
  </si>
  <si>
    <t>76475-1132</t>
  </si>
  <si>
    <t>764751142</t>
  </si>
  <si>
    <t>PZ farbený výtokové koleno odkvapové d 100 mm</t>
  </si>
  <si>
    <t>76475-1142</t>
  </si>
  <si>
    <t>764761121</t>
  </si>
  <si>
    <t>PZ farbený žľab pododkvapný 125 mm+háky</t>
  </si>
  <si>
    <t>76476-1121</t>
  </si>
  <si>
    <t>764761171</t>
  </si>
  <si>
    <t>PZ farbený čelo žľabu 125 mm</t>
  </si>
  <si>
    <t>76476-1171</t>
  </si>
  <si>
    <t>764761231</t>
  </si>
  <si>
    <t>PZ farbený kotlík kruh žľab 125 mm</t>
  </si>
  <si>
    <t>76476-1231</t>
  </si>
  <si>
    <t xml:space="preserve">764 - Konštrukcie klampiarske  spolu: </t>
  </si>
  <si>
    <t>765 - Krytiny tvrdé</t>
  </si>
  <si>
    <t>765</t>
  </si>
  <si>
    <t>765331661</t>
  </si>
  <si>
    <t>Zastrešenie kryt. vetracia mriežka proti vtákom</t>
  </si>
  <si>
    <t>76533-1661</t>
  </si>
  <si>
    <t>45.22.12</t>
  </si>
  <si>
    <t>765901131</t>
  </si>
  <si>
    <t>Zakrytie šik. striech podstreš. hydroiz. fóliou (C)</t>
  </si>
  <si>
    <t>76590-1131</t>
  </si>
  <si>
    <t>765901235</t>
  </si>
  <si>
    <t>Zakr šikm striech a stien parotesnou zábranou</t>
  </si>
  <si>
    <t>76590-1235</t>
  </si>
  <si>
    <t>"A" 36,8+"D" 25,6 =   62,400</t>
  </si>
  <si>
    <t>998765201</t>
  </si>
  <si>
    <t>Presun hmôt pre krytiny tvrdé na objektoch výšky do 6 m</t>
  </si>
  <si>
    <t>99876-5201</t>
  </si>
  <si>
    <t xml:space="preserve">765 - Krytiny tvrdé  spolu: </t>
  </si>
  <si>
    <t>766 - Konštrukcie stolárske</t>
  </si>
  <si>
    <t>766</t>
  </si>
  <si>
    <t>766412113</t>
  </si>
  <si>
    <t>Montáž oblož. stien nad 1m2 palub. z mäk. dreva š. do100mm</t>
  </si>
  <si>
    <t>76641-2113</t>
  </si>
  <si>
    <t>"A" 36,8+"štíty" 7,5 =   44,300</t>
  </si>
  <si>
    <t>611917260</t>
  </si>
  <si>
    <t>Obloženie palubové smrekovec hr. 13mm</t>
  </si>
  <si>
    <t>20.30.13</t>
  </si>
  <si>
    <t>766417111</t>
  </si>
  <si>
    <t>M+D podklad impregn roštu pre obloženie stien</t>
  </si>
  <si>
    <t>76641-7111</t>
  </si>
  <si>
    <t>766421213</t>
  </si>
  <si>
    <t>Montáž oblož. podhľadov jedn. palub. z mäk. dreva š. do100mm</t>
  </si>
  <si>
    <t>76642-1213</t>
  </si>
  <si>
    <t>"C" 71+"D" 21,1 =   92,100</t>
  </si>
  <si>
    <t>611917290</t>
  </si>
  <si>
    <t>Obloženie palubové smrekovec hr. 15mm</t>
  </si>
  <si>
    <t>766427112</t>
  </si>
  <si>
    <t>M+D podklad impregn roštu pre obloženie podhľadov</t>
  </si>
  <si>
    <t>76642-7112</t>
  </si>
  <si>
    <t>766623023</t>
  </si>
  <si>
    <t>Montáž okien kompl. do drev. konšt. 1-kríd. nad 0,81m2</t>
  </si>
  <si>
    <t>76662-3023</t>
  </si>
  <si>
    <t>45.42.11</t>
  </si>
  <si>
    <t>611112660</t>
  </si>
  <si>
    <t>Okno drevené 1200x1400 pevné (O1)</t>
  </si>
  <si>
    <t>20.30.11</t>
  </si>
  <si>
    <t>611112670</t>
  </si>
  <si>
    <t>Okno drevené 1200x1400 otváravo-výklopné (O2)</t>
  </si>
  <si>
    <t>611112750</t>
  </si>
  <si>
    <t>Okno drevené 1200x1400 výsuvné (O3)</t>
  </si>
  <si>
    <t>766661112</t>
  </si>
  <si>
    <t>Montáž dvier kompl. otvár. do zárubne 1-krídl. do 0,8m</t>
  </si>
  <si>
    <t>76666-1112</t>
  </si>
  <si>
    <t>611640050</t>
  </si>
  <si>
    <t>Dvere vnútorné plné 80x200+kovanie (D2)</t>
  </si>
  <si>
    <t>766661122</t>
  </si>
  <si>
    <t>Montáž dvier kompl. otvár. do zárubne 1-krídl. nad 0,8m</t>
  </si>
  <si>
    <t>76666-1122</t>
  </si>
  <si>
    <t>611731910</t>
  </si>
  <si>
    <t>Dvere vchodové kazetové 100x200+kovanie (D1)</t>
  </si>
  <si>
    <t>766682111</t>
  </si>
  <si>
    <t>Montáž zárubní obložkových pre dvere jednokrídl. hr.steny do 170 mm</t>
  </si>
  <si>
    <t>76668-2111</t>
  </si>
  <si>
    <t>6118A0030</t>
  </si>
  <si>
    <t>Zárubňa drevená 80x200 (D2)</t>
  </si>
  <si>
    <t>6118A0240</t>
  </si>
  <si>
    <t>Zárubňa drevená 100x200 (D1)</t>
  </si>
  <si>
    <t xml:space="preserve">766 - Konštrukcie stolárske  spolu: </t>
  </si>
  <si>
    <t>783 - Nátery</t>
  </si>
  <si>
    <t>783</t>
  </si>
  <si>
    <t>783726200</t>
  </si>
  <si>
    <t>Nátery tesárskych konštr. syntetické lazur. lakom 2x lakovanie</t>
  </si>
  <si>
    <t>78372-6200</t>
  </si>
  <si>
    <t>45.44.22</t>
  </si>
  <si>
    <t>"hobľ časti" 51,1+"A" 55,9+36,8+"C+D" 92,1+"štíty" 7,5 =   243,400</t>
  </si>
  <si>
    <t>783895020</t>
  </si>
  <si>
    <t>Nátery vnút. sdk stien dvojnásobné umývateľné+penetr náter</t>
  </si>
  <si>
    <t>78389-5020</t>
  </si>
  <si>
    <t xml:space="preserve">783 - Nátery  spolu: </t>
  </si>
  <si>
    <t xml:space="preserve">PRÁCE A DODÁVKY PSV  spolu: </t>
  </si>
  <si>
    <t>Za rozpočet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</si>
</sst>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\ &quot;Sk&quot;_-;\-* #,##0\ &quot;Sk&quot;_-;_-* &quot;-&quot;\ &quot;Sk&quot;_-;_-@_-"/>
    <numFmt numFmtId="170" formatCode="#,##0.00000"/>
    <numFmt numFmtId="171" formatCode="#,##0.0000"/>
    <numFmt numFmtId="172" formatCode="#,##0.000"/>
    <numFmt numFmtId="173" formatCode="#,##0&quot; Sk&quot;;[Red]&quot;-&quot;#,##0&quot; Sk&quot;"/>
    <numFmt numFmtId="177" formatCode="#,##0.0"/>
    <numFmt numFmtId="181" formatCode="0.00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2">
    <xf numFmtId="0" fontId="0" fillId="0" borderId="0"/>
    <xf numFmtId="0" fontId="9" fillId="0" borderId="0"/>
    <xf numFmtId="0" fontId="10" fillId="0" borderId="9" applyFont="0" applyFill="0" applyBorder="0">
      <alignment vertical="center"/>
    </xf>
    <xf numFmtId="0" fontId="8" fillId="3" borderId="0" applyNumberFormat="0" applyBorder="0" applyAlignment="0" applyProtection="0"/>
    <xf numFmtId="166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73" fontId="10" fillId="0" borderId="9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9" applyFont="0" applyFill="0"/>
    <xf numFmtId="0" fontId="10" fillId="0" borderId="9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10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9" fillId="0" borderId="0"/>
    <xf numFmtId="0" fontId="10" fillId="0" borderId="1" applyBorder="0">
      <alignment vertical="center"/>
    </xf>
    <xf numFmtId="0" fontId="12" fillId="0" borderId="0" applyNumberFormat="0" applyFill="0" applyBorder="0" applyAlignment="0" applyProtection="0"/>
    <xf numFmtId="0" fontId="10" fillId="0" borderId="1">
      <alignment vertical="center"/>
    </xf>
  </cellStyleXfs>
  <cellXfs count="66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0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0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8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72" fontId="1" fillId="0" borderId="3" xfId="0" applyNumberFormat="1" applyFont="1" applyBorder="1" applyProtection="1"/>
    <xf numFmtId="0" fontId="1" fillId="0" borderId="3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77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72" fontId="7" fillId="0" borderId="0" xfId="0" applyNumberFormat="1" applyFont="1" applyAlignment="1">
      <alignment horizontal="right" wrapText="1"/>
    </xf>
    <xf numFmtId="171" fontId="7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0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0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81" fontId="16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6"/>
  <sheetViews>
    <sheetView showGridLines="0" tabSelected="1" workbookViewId="0"/>
  </sheetViews>
  <sheetFormatPr defaultColWidth="9.140625" defaultRowHeight="12.75"/>
  <cols>
    <col min="1" max="1" width="6.7109375" style="12" customWidth="1"/>
    <col min="2" max="2" width="3.7109375" style="13" customWidth="1"/>
    <col min="3" max="3" width="13" style="14" customWidth="1"/>
    <col min="4" max="4" width="35.7109375" style="15" customWidth="1"/>
    <col min="5" max="5" width="10.7109375" style="16" customWidth="1"/>
    <col min="6" max="6" width="5.28515625" style="17" customWidth="1"/>
    <col min="7" max="7" width="8.7109375" style="18" customWidth="1"/>
    <col min="8" max="9" width="9.7109375" style="18" hidden="1" customWidth="1"/>
    <col min="10" max="10" width="9.7109375" style="18" customWidth="1"/>
    <col min="11" max="11" width="7.42578125" style="19" hidden="1" customWidth="1"/>
    <col min="12" max="12" width="8.28515625" style="19" hidden="1" customWidth="1"/>
    <col min="13" max="13" width="9.140625" style="16" hidden="1" customWidth="1"/>
    <col min="14" max="14" width="7" style="16" hidden="1" customWidth="1"/>
    <col min="15" max="15" width="3.5703125" style="17" customWidth="1"/>
    <col min="16" max="16" width="12.7109375" style="17" hidden="1" customWidth="1"/>
    <col min="17" max="19" width="13.28515625" style="16" hidden="1" customWidth="1"/>
    <col min="20" max="20" width="10.5703125" style="20" hidden="1" customWidth="1"/>
    <col min="21" max="21" width="10.28515625" style="20" hidden="1" customWidth="1"/>
    <col min="22" max="22" width="5.7109375" style="20" hidden="1" customWidth="1"/>
    <col min="23" max="23" width="9.140625" style="21" hidden="1" customWidth="1"/>
    <col min="24" max="25" width="5.7109375" style="17" hidden="1" customWidth="1"/>
    <col min="26" max="26" width="7.5703125" style="17" hidden="1" customWidth="1"/>
    <col min="27" max="27" width="24.85546875" style="17" hidden="1" customWidth="1"/>
    <col min="28" max="28" width="4.28515625" style="17" hidden="1" customWidth="1"/>
    <col min="29" max="29" width="8.28515625" style="17" hidden="1" customWidth="1"/>
    <col min="30" max="30" width="8.7109375" style="17" hidden="1" customWidth="1"/>
    <col min="31" max="34" width="9.140625" style="17" hidden="1" customWidth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66</v>
      </c>
      <c r="B1" s="4"/>
      <c r="C1" s="4"/>
      <c r="D1" s="4"/>
      <c r="E1" s="8" t="s">
        <v>67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57" t="s">
        <v>3</v>
      </c>
      <c r="AB1" s="1" t="s">
        <v>4</v>
      </c>
      <c r="AC1" s="1" t="s">
        <v>5</v>
      </c>
      <c r="AD1" s="1" t="s">
        <v>6</v>
      </c>
      <c r="AE1" s="42" t="s">
        <v>7</v>
      </c>
      <c r="AF1" s="43" t="s">
        <v>8</v>
      </c>
      <c r="AG1" s="4"/>
      <c r="AH1" s="4"/>
    </row>
    <row r="2" spans="1:37">
      <c r="A2" s="8" t="s">
        <v>68</v>
      </c>
      <c r="B2" s="4"/>
      <c r="C2" s="4"/>
      <c r="D2" s="4"/>
      <c r="E2" s="8" t="s">
        <v>69</v>
      </c>
      <c r="F2" s="4"/>
      <c r="G2" s="5"/>
      <c r="H2" s="22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2">
        <v>1</v>
      </c>
      <c r="AF2" s="44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70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42">
        <v>2</v>
      </c>
      <c r="AF3" s="45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42">
        <v>3</v>
      </c>
      <c r="AF4" s="46">
        <v>123.45699999999999</v>
      </c>
      <c r="AG4" s="4"/>
      <c r="AH4" s="4"/>
    </row>
    <row r="5" spans="1:37">
      <c r="A5" s="8" t="s">
        <v>71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42">
        <v>4</v>
      </c>
      <c r="AF5" s="47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2" t="s">
        <v>20</v>
      </c>
      <c r="AF6" s="45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72</v>
      </c>
      <c r="B8" s="23"/>
      <c r="C8" s="24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26" t="s">
        <v>31</v>
      </c>
      <c r="L9" s="27"/>
      <c r="M9" s="28" t="s">
        <v>32</v>
      </c>
      <c r="N9" s="27"/>
      <c r="O9" s="10" t="s">
        <v>1</v>
      </c>
      <c r="P9" s="29" t="s">
        <v>33</v>
      </c>
      <c r="Q9" s="32" t="s">
        <v>25</v>
      </c>
      <c r="R9" s="32" t="s">
        <v>25</v>
      </c>
      <c r="S9" s="29" t="s">
        <v>25</v>
      </c>
      <c r="T9" s="33" t="s">
        <v>34</v>
      </c>
      <c r="U9" s="34" t="s">
        <v>35</v>
      </c>
      <c r="V9" s="35" t="s">
        <v>36</v>
      </c>
      <c r="W9" s="10" t="s">
        <v>37</v>
      </c>
      <c r="X9" s="10" t="s">
        <v>38</v>
      </c>
      <c r="Y9" s="10" t="s">
        <v>39</v>
      </c>
      <c r="Z9" s="48" t="s">
        <v>40</v>
      </c>
      <c r="AA9" s="48" t="s">
        <v>41</v>
      </c>
      <c r="AB9" s="10" t="s">
        <v>36</v>
      </c>
      <c r="AC9" s="10" t="s">
        <v>42</v>
      </c>
      <c r="AD9" s="10" t="s">
        <v>43</v>
      </c>
      <c r="AE9" s="49" t="s">
        <v>44</v>
      </c>
      <c r="AF9" s="49" t="s">
        <v>45</v>
      </c>
      <c r="AG9" s="49" t="s">
        <v>25</v>
      </c>
      <c r="AH9" s="49" t="s">
        <v>46</v>
      </c>
      <c r="AJ9" s="4" t="s">
        <v>73</v>
      </c>
      <c r="AK9" s="4" t="s">
        <v>75</v>
      </c>
    </row>
    <row r="10" spans="1:37">
      <c r="A10" s="11" t="s">
        <v>47</v>
      </c>
      <c r="B10" s="11" t="s">
        <v>48</v>
      </c>
      <c r="C10" s="25"/>
      <c r="D10" s="11" t="s">
        <v>49</v>
      </c>
      <c r="E10" s="11" t="s">
        <v>50</v>
      </c>
      <c r="F10" s="11" t="s">
        <v>51</v>
      </c>
      <c r="G10" s="11" t="s">
        <v>52</v>
      </c>
      <c r="H10" s="11" t="s">
        <v>53</v>
      </c>
      <c r="I10" s="11" t="s">
        <v>54</v>
      </c>
      <c r="J10" s="11"/>
      <c r="K10" s="11" t="s">
        <v>27</v>
      </c>
      <c r="L10" s="11" t="s">
        <v>30</v>
      </c>
      <c r="M10" s="30" t="s">
        <v>27</v>
      </c>
      <c r="N10" s="11" t="s">
        <v>30</v>
      </c>
      <c r="O10" s="11" t="s">
        <v>55</v>
      </c>
      <c r="P10" s="31"/>
      <c r="Q10" s="36" t="s">
        <v>56</v>
      </c>
      <c r="R10" s="36" t="s">
        <v>57</v>
      </c>
      <c r="S10" s="31" t="s">
        <v>58</v>
      </c>
      <c r="T10" s="37" t="s">
        <v>59</v>
      </c>
      <c r="U10" s="38" t="s">
        <v>60</v>
      </c>
      <c r="V10" s="39" t="s">
        <v>61</v>
      </c>
      <c r="W10" s="40"/>
      <c r="X10" s="41"/>
      <c r="Y10" s="41"/>
      <c r="Z10" s="50" t="s">
        <v>62</v>
      </c>
      <c r="AA10" s="50" t="s">
        <v>47</v>
      </c>
      <c r="AB10" s="11" t="s">
        <v>63</v>
      </c>
      <c r="AC10" s="41"/>
      <c r="AD10" s="41"/>
      <c r="AE10" s="51"/>
      <c r="AF10" s="51"/>
      <c r="AG10" s="51"/>
      <c r="AH10" s="51"/>
      <c r="AJ10" s="4" t="s">
        <v>74</v>
      </c>
      <c r="AK10" s="4" t="s">
        <v>76</v>
      </c>
    </row>
    <row r="12" spans="1:37">
      <c r="B12" s="52" t="s">
        <v>77</v>
      </c>
    </row>
    <row r="13" spans="1:37">
      <c r="B13" s="14" t="s">
        <v>78</v>
      </c>
    </row>
    <row r="14" spans="1:37">
      <c r="A14" s="12">
        <v>1</v>
      </c>
      <c r="B14" s="13" t="s">
        <v>79</v>
      </c>
      <c r="C14" s="14" t="s">
        <v>80</v>
      </c>
      <c r="D14" s="15" t="s">
        <v>81</v>
      </c>
      <c r="E14" s="16">
        <v>6.96</v>
      </c>
      <c r="F14" s="17" t="s">
        <v>82</v>
      </c>
      <c r="H14" s="18">
        <f>ROUND(E14*G14,2)</f>
        <v>0</v>
      </c>
      <c r="J14" s="18">
        <f>ROUND(E14*G14,2)</f>
        <v>0</v>
      </c>
      <c r="L14" s="19">
        <f>E14*K14</f>
        <v>0</v>
      </c>
      <c r="N14" s="16">
        <f>E14*M14</f>
        <v>0</v>
      </c>
      <c r="P14" s="17" t="s">
        <v>83</v>
      </c>
      <c r="V14" s="20" t="s">
        <v>65</v>
      </c>
      <c r="X14" s="14" t="s">
        <v>84</v>
      </c>
      <c r="Y14" s="14" t="s">
        <v>80</v>
      </c>
      <c r="Z14" s="17" t="s">
        <v>85</v>
      </c>
      <c r="AJ14" s="4" t="s">
        <v>86</v>
      </c>
      <c r="AK14" s="4" t="s">
        <v>87</v>
      </c>
    </row>
    <row r="15" spans="1:37">
      <c r="A15" s="12">
        <v>2</v>
      </c>
      <c r="B15" s="13" t="s">
        <v>79</v>
      </c>
      <c r="C15" s="14" t="s">
        <v>88</v>
      </c>
      <c r="D15" s="15" t="s">
        <v>89</v>
      </c>
      <c r="E15" s="16">
        <v>3.48</v>
      </c>
      <c r="F15" s="17" t="s">
        <v>82</v>
      </c>
      <c r="H15" s="18">
        <f>ROUND(E15*G15,2)</f>
        <v>0</v>
      </c>
      <c r="J15" s="18">
        <f>ROUND(E15*G15,2)</f>
        <v>0</v>
      </c>
      <c r="L15" s="19">
        <f>E15*K15</f>
        <v>0</v>
      </c>
      <c r="N15" s="16">
        <f>E15*M15</f>
        <v>0</v>
      </c>
      <c r="P15" s="17" t="s">
        <v>83</v>
      </c>
      <c r="V15" s="20" t="s">
        <v>65</v>
      </c>
      <c r="X15" s="14" t="s">
        <v>90</v>
      </c>
      <c r="Y15" s="14" t="s">
        <v>88</v>
      </c>
      <c r="Z15" s="17" t="s">
        <v>85</v>
      </c>
      <c r="AJ15" s="4" t="s">
        <v>86</v>
      </c>
      <c r="AK15" s="4" t="s">
        <v>87</v>
      </c>
    </row>
    <row r="16" spans="1:37">
      <c r="A16" s="12">
        <v>3</v>
      </c>
      <c r="B16" s="13" t="s">
        <v>79</v>
      </c>
      <c r="C16" s="14" t="s">
        <v>91</v>
      </c>
      <c r="D16" s="15" t="s">
        <v>92</v>
      </c>
      <c r="E16" s="16">
        <v>2.5499999999999998</v>
      </c>
      <c r="F16" s="17" t="s">
        <v>82</v>
      </c>
      <c r="H16" s="18">
        <f>ROUND(E16*G16,2)</f>
        <v>0</v>
      </c>
      <c r="J16" s="18">
        <f>ROUND(E16*G16,2)</f>
        <v>0</v>
      </c>
      <c r="L16" s="19">
        <f>E16*K16</f>
        <v>0</v>
      </c>
      <c r="N16" s="16">
        <f>E16*M16</f>
        <v>0</v>
      </c>
      <c r="P16" s="17" t="s">
        <v>83</v>
      </c>
      <c r="V16" s="20" t="s">
        <v>65</v>
      </c>
      <c r="X16" s="14" t="s">
        <v>93</v>
      </c>
      <c r="Y16" s="14" t="s">
        <v>91</v>
      </c>
      <c r="Z16" s="17" t="s">
        <v>85</v>
      </c>
      <c r="AJ16" s="4" t="s">
        <v>86</v>
      </c>
      <c r="AK16" s="4" t="s">
        <v>87</v>
      </c>
    </row>
    <row r="17" spans="1:37">
      <c r="A17" s="12">
        <v>4</v>
      </c>
      <c r="B17" s="13" t="s">
        <v>79</v>
      </c>
      <c r="C17" s="14" t="s">
        <v>94</v>
      </c>
      <c r="D17" s="15" t="s">
        <v>95</v>
      </c>
      <c r="E17" s="16">
        <v>1.2749999999999999</v>
      </c>
      <c r="F17" s="17" t="s">
        <v>82</v>
      </c>
      <c r="H17" s="18">
        <f>ROUND(E17*G17,2)</f>
        <v>0</v>
      </c>
      <c r="J17" s="18">
        <f>ROUND(E17*G17,2)</f>
        <v>0</v>
      </c>
      <c r="L17" s="19">
        <f>E17*K17</f>
        <v>0</v>
      </c>
      <c r="N17" s="16">
        <f>E17*M17</f>
        <v>0</v>
      </c>
      <c r="P17" s="17" t="s">
        <v>83</v>
      </c>
      <c r="V17" s="20" t="s">
        <v>65</v>
      </c>
      <c r="X17" s="14" t="s">
        <v>96</v>
      </c>
      <c r="Y17" s="14" t="s">
        <v>94</v>
      </c>
      <c r="Z17" s="17" t="s">
        <v>85</v>
      </c>
      <c r="AJ17" s="4" t="s">
        <v>86</v>
      </c>
      <c r="AK17" s="4" t="s">
        <v>87</v>
      </c>
    </row>
    <row r="18" spans="1:37" ht="25.5">
      <c r="A18" s="12">
        <v>5</v>
      </c>
      <c r="B18" s="13" t="s">
        <v>79</v>
      </c>
      <c r="C18" s="14" t="s">
        <v>97</v>
      </c>
      <c r="D18" s="15" t="s">
        <v>98</v>
      </c>
      <c r="E18" s="16">
        <v>9.51</v>
      </c>
      <c r="F18" s="17" t="s">
        <v>82</v>
      </c>
      <c r="H18" s="18">
        <f>ROUND(E18*G18,2)</f>
        <v>0</v>
      </c>
      <c r="J18" s="18">
        <f>ROUND(E18*G18,2)</f>
        <v>0</v>
      </c>
      <c r="L18" s="19">
        <f>E18*K18</f>
        <v>0</v>
      </c>
      <c r="N18" s="16">
        <f>E18*M18</f>
        <v>0</v>
      </c>
      <c r="P18" s="17" t="s">
        <v>83</v>
      </c>
      <c r="V18" s="20" t="s">
        <v>65</v>
      </c>
      <c r="X18" s="14" t="s">
        <v>99</v>
      </c>
      <c r="Y18" s="14" t="s">
        <v>97</v>
      </c>
      <c r="Z18" s="17" t="s">
        <v>100</v>
      </c>
      <c r="AJ18" s="4" t="s">
        <v>86</v>
      </c>
      <c r="AK18" s="4" t="s">
        <v>87</v>
      </c>
    </row>
    <row r="19" spans="1:37">
      <c r="D19" s="53" t="s">
        <v>101</v>
      </c>
      <c r="E19" s="54">
        <f>J19</f>
        <v>0</v>
      </c>
      <c r="H19" s="54">
        <f>SUM(H12:H18)</f>
        <v>0</v>
      </c>
      <c r="I19" s="54">
        <f>SUM(I12:I18)</f>
        <v>0</v>
      </c>
      <c r="J19" s="54">
        <f>SUM(J12:J18)</f>
        <v>0</v>
      </c>
      <c r="L19" s="55">
        <f>SUM(L12:L18)</f>
        <v>0</v>
      </c>
      <c r="N19" s="56">
        <f>SUM(N12:N18)</f>
        <v>0</v>
      </c>
      <c r="W19" s="21">
        <f>SUM(W12:W18)</f>
        <v>0</v>
      </c>
    </row>
    <row r="21" spans="1:37">
      <c r="B21" s="14" t="s">
        <v>102</v>
      </c>
    </row>
    <row r="22" spans="1:37">
      <c r="A22" s="12">
        <v>6</v>
      </c>
      <c r="B22" s="13" t="s">
        <v>103</v>
      </c>
      <c r="C22" s="14" t="s">
        <v>104</v>
      </c>
      <c r="D22" s="15" t="s">
        <v>105</v>
      </c>
      <c r="E22" s="16">
        <v>6.96</v>
      </c>
      <c r="F22" s="17" t="s">
        <v>82</v>
      </c>
      <c r="H22" s="18">
        <f>ROUND(E22*G22,2)</f>
        <v>0</v>
      </c>
      <c r="J22" s="18">
        <f>ROUND(E22*G22,2)</f>
        <v>0</v>
      </c>
      <c r="K22" s="19">
        <v>2.23706</v>
      </c>
      <c r="L22" s="19">
        <f>E22*K22</f>
        <v>15.569937599999999</v>
      </c>
      <c r="N22" s="16">
        <f>E22*M22</f>
        <v>0</v>
      </c>
      <c r="P22" s="17" t="s">
        <v>83</v>
      </c>
      <c r="V22" s="20" t="s">
        <v>65</v>
      </c>
      <c r="X22" s="14" t="s">
        <v>106</v>
      </c>
      <c r="Y22" s="14" t="s">
        <v>104</v>
      </c>
      <c r="Z22" s="17" t="s">
        <v>107</v>
      </c>
      <c r="AJ22" s="4" t="s">
        <v>86</v>
      </c>
      <c r="AK22" s="4" t="s">
        <v>87</v>
      </c>
    </row>
    <row r="23" spans="1:37" ht="25.5">
      <c r="A23" s="12">
        <v>7</v>
      </c>
      <c r="B23" s="13" t="s">
        <v>103</v>
      </c>
      <c r="C23" s="14" t="s">
        <v>108</v>
      </c>
      <c r="D23" s="15" t="s">
        <v>109</v>
      </c>
      <c r="E23" s="16">
        <v>8.56</v>
      </c>
      <c r="F23" s="17" t="s">
        <v>110</v>
      </c>
      <c r="H23" s="18">
        <f>ROUND(E23*G23,2)</f>
        <v>0</v>
      </c>
      <c r="J23" s="18">
        <f>ROUND(E23*G23,2)</f>
        <v>0</v>
      </c>
      <c r="K23" s="19">
        <v>3.8800000000000002E-3</v>
      </c>
      <c r="L23" s="19">
        <f>E23*K23</f>
        <v>3.3212800000000001E-2</v>
      </c>
      <c r="N23" s="16">
        <f>E23*M23</f>
        <v>0</v>
      </c>
      <c r="P23" s="17" t="s">
        <v>83</v>
      </c>
      <c r="V23" s="20" t="s">
        <v>65</v>
      </c>
      <c r="X23" s="14" t="s">
        <v>111</v>
      </c>
      <c r="Y23" s="14" t="s">
        <v>108</v>
      </c>
      <c r="Z23" s="17" t="s">
        <v>107</v>
      </c>
      <c r="AJ23" s="4" t="s">
        <v>86</v>
      </c>
      <c r="AK23" s="4" t="s">
        <v>87</v>
      </c>
    </row>
    <row r="24" spans="1:37" ht="25.5">
      <c r="A24" s="12">
        <v>8</v>
      </c>
      <c r="B24" s="13" t="s">
        <v>103</v>
      </c>
      <c r="C24" s="14" t="s">
        <v>112</v>
      </c>
      <c r="D24" s="15" t="s">
        <v>113</v>
      </c>
      <c r="E24" s="16">
        <v>8.56</v>
      </c>
      <c r="F24" s="17" t="s">
        <v>110</v>
      </c>
      <c r="H24" s="18">
        <f>ROUND(E24*G24,2)</f>
        <v>0</v>
      </c>
      <c r="J24" s="18">
        <f>ROUND(E24*G24,2)</f>
        <v>0</v>
      </c>
      <c r="L24" s="19">
        <f>E24*K24</f>
        <v>0</v>
      </c>
      <c r="N24" s="16">
        <f>E24*M24</f>
        <v>0</v>
      </c>
      <c r="P24" s="17" t="s">
        <v>83</v>
      </c>
      <c r="V24" s="20" t="s">
        <v>65</v>
      </c>
      <c r="X24" s="14" t="s">
        <v>114</v>
      </c>
      <c r="Y24" s="14" t="s">
        <v>112</v>
      </c>
      <c r="Z24" s="17" t="s">
        <v>107</v>
      </c>
      <c r="AJ24" s="4" t="s">
        <v>86</v>
      </c>
      <c r="AK24" s="4" t="s">
        <v>87</v>
      </c>
    </row>
    <row r="25" spans="1:37" ht="25.5">
      <c r="A25" s="12">
        <v>9</v>
      </c>
      <c r="B25" s="13" t="s">
        <v>103</v>
      </c>
      <c r="C25" s="14" t="s">
        <v>115</v>
      </c>
      <c r="D25" s="15" t="s">
        <v>116</v>
      </c>
      <c r="E25" s="16">
        <v>69.599999999999994</v>
      </c>
      <c r="F25" s="17" t="s">
        <v>110</v>
      </c>
      <c r="H25" s="18">
        <f>ROUND(E25*G25,2)</f>
        <v>0</v>
      </c>
      <c r="J25" s="18">
        <f>ROUND(E25*G25,2)</f>
        <v>0</v>
      </c>
      <c r="K25" s="19">
        <v>6.2700000000000004E-3</v>
      </c>
      <c r="L25" s="19">
        <f>E25*K25</f>
        <v>0.436392</v>
      </c>
      <c r="N25" s="16">
        <f>E25*M25</f>
        <v>0</v>
      </c>
      <c r="P25" s="17" t="s">
        <v>83</v>
      </c>
      <c r="V25" s="20" t="s">
        <v>65</v>
      </c>
      <c r="X25" s="14" t="s">
        <v>117</v>
      </c>
      <c r="Y25" s="14" t="s">
        <v>115</v>
      </c>
      <c r="Z25" s="17" t="s">
        <v>118</v>
      </c>
      <c r="AJ25" s="4" t="s">
        <v>86</v>
      </c>
      <c r="AK25" s="4" t="s">
        <v>87</v>
      </c>
    </row>
    <row r="26" spans="1:37" ht="25.5">
      <c r="A26" s="12">
        <v>10</v>
      </c>
      <c r="B26" s="13" t="s">
        <v>103</v>
      </c>
      <c r="C26" s="14" t="s">
        <v>119</v>
      </c>
      <c r="D26" s="15" t="s">
        <v>120</v>
      </c>
      <c r="E26" s="16">
        <v>2.5499999999999998</v>
      </c>
      <c r="F26" s="17" t="s">
        <v>82</v>
      </c>
      <c r="H26" s="18">
        <f>ROUND(E26*G26,2)</f>
        <v>0</v>
      </c>
      <c r="J26" s="18">
        <f>ROUND(E26*G26,2)</f>
        <v>0</v>
      </c>
      <c r="K26" s="19">
        <v>2.1286399999999999</v>
      </c>
      <c r="L26" s="19">
        <f>E26*K26</f>
        <v>5.4280319999999991</v>
      </c>
      <c r="N26" s="16">
        <f>E26*M26</f>
        <v>0</v>
      </c>
      <c r="P26" s="17" t="s">
        <v>83</v>
      </c>
      <c r="V26" s="20" t="s">
        <v>65</v>
      </c>
      <c r="X26" s="14" t="s">
        <v>121</v>
      </c>
      <c r="Y26" s="14" t="s">
        <v>119</v>
      </c>
      <c r="Z26" s="17" t="s">
        <v>118</v>
      </c>
      <c r="AJ26" s="4" t="s">
        <v>86</v>
      </c>
      <c r="AK26" s="4" t="s">
        <v>87</v>
      </c>
    </row>
    <row r="27" spans="1:37">
      <c r="D27" s="53" t="s">
        <v>122</v>
      </c>
      <c r="E27" s="54">
        <f>J27</f>
        <v>0</v>
      </c>
      <c r="H27" s="54">
        <f>SUM(H21:H26)</f>
        <v>0</v>
      </c>
      <c r="I27" s="54">
        <f>SUM(I21:I26)</f>
        <v>0</v>
      </c>
      <c r="J27" s="54">
        <f>SUM(J21:J26)</f>
        <v>0</v>
      </c>
      <c r="L27" s="55">
        <f>SUM(L21:L26)</f>
        <v>21.467574399999997</v>
      </c>
      <c r="N27" s="56">
        <f>SUM(N21:N26)</f>
        <v>0</v>
      </c>
      <c r="W27" s="21">
        <f>SUM(W21:W26)</f>
        <v>0</v>
      </c>
    </row>
    <row r="29" spans="1:37">
      <c r="B29" s="14" t="s">
        <v>123</v>
      </c>
    </row>
    <row r="30" spans="1:37" ht="25.5">
      <c r="A30" s="12">
        <v>11</v>
      </c>
      <c r="B30" s="13" t="s">
        <v>79</v>
      </c>
      <c r="C30" s="14" t="s">
        <v>124</v>
      </c>
      <c r="D30" s="15" t="s">
        <v>125</v>
      </c>
      <c r="E30" s="16">
        <v>39</v>
      </c>
      <c r="F30" s="17" t="s">
        <v>110</v>
      </c>
      <c r="H30" s="18">
        <f>ROUND(E30*G30,2)</f>
        <v>0</v>
      </c>
      <c r="J30" s="18">
        <f>ROUND(E30*G30,2)</f>
        <v>0</v>
      </c>
      <c r="K30" s="19">
        <v>0.16849</v>
      </c>
      <c r="L30" s="19">
        <f>E30*K30</f>
        <v>6.57111</v>
      </c>
      <c r="N30" s="16">
        <f>E30*M30</f>
        <v>0</v>
      </c>
      <c r="P30" s="17" t="s">
        <v>83</v>
      </c>
      <c r="V30" s="20" t="s">
        <v>65</v>
      </c>
      <c r="X30" s="14" t="s">
        <v>126</v>
      </c>
      <c r="Y30" s="14" t="s">
        <v>124</v>
      </c>
      <c r="Z30" s="17" t="s">
        <v>127</v>
      </c>
      <c r="AJ30" s="4" t="s">
        <v>86</v>
      </c>
      <c r="AK30" s="4" t="s">
        <v>87</v>
      </c>
    </row>
    <row r="31" spans="1:37">
      <c r="A31" s="12">
        <v>12</v>
      </c>
      <c r="B31" s="13" t="s">
        <v>128</v>
      </c>
      <c r="C31" s="14" t="s">
        <v>129</v>
      </c>
      <c r="D31" s="15" t="s">
        <v>130</v>
      </c>
      <c r="E31" s="16">
        <v>42.9</v>
      </c>
      <c r="F31" s="17" t="s">
        <v>110</v>
      </c>
      <c r="I31" s="18">
        <f>ROUND(E31*G31,2)</f>
        <v>0</v>
      </c>
      <c r="J31" s="18">
        <f>ROUND(E31*G31,2)</f>
        <v>0</v>
      </c>
      <c r="K31" s="19">
        <v>0.17280000000000001</v>
      </c>
      <c r="L31" s="19">
        <f>E31*K31</f>
        <v>7.4131200000000002</v>
      </c>
      <c r="N31" s="16">
        <f>E31*M31</f>
        <v>0</v>
      </c>
      <c r="P31" s="17" t="s">
        <v>83</v>
      </c>
      <c r="V31" s="20" t="s">
        <v>64</v>
      </c>
      <c r="X31" s="14" t="s">
        <v>129</v>
      </c>
      <c r="Y31" s="14" t="s">
        <v>129</v>
      </c>
      <c r="Z31" s="17" t="s">
        <v>131</v>
      </c>
      <c r="AA31" s="14" t="s">
        <v>83</v>
      </c>
      <c r="AJ31" s="4" t="s">
        <v>132</v>
      </c>
      <c r="AK31" s="4" t="s">
        <v>87</v>
      </c>
    </row>
    <row r="32" spans="1:37">
      <c r="D32" s="53" t="s">
        <v>133</v>
      </c>
      <c r="E32" s="54">
        <f>J32</f>
        <v>0</v>
      </c>
      <c r="H32" s="54">
        <f>SUM(H29:H31)</f>
        <v>0</v>
      </c>
      <c r="I32" s="54">
        <f>SUM(I29:I31)</f>
        <v>0</v>
      </c>
      <c r="J32" s="54">
        <f>SUM(J29:J31)</f>
        <v>0</v>
      </c>
      <c r="L32" s="55">
        <f>SUM(L29:L31)</f>
        <v>13.98423</v>
      </c>
      <c r="N32" s="56">
        <f>SUM(N29:N31)</f>
        <v>0</v>
      </c>
      <c r="W32" s="21">
        <f>SUM(W29:W31)</f>
        <v>0</v>
      </c>
    </row>
    <row r="34" spans="1:37">
      <c r="B34" s="14" t="s">
        <v>134</v>
      </c>
    </row>
    <row r="35" spans="1:37">
      <c r="A35" s="12">
        <v>13</v>
      </c>
      <c r="B35" s="13" t="s">
        <v>103</v>
      </c>
      <c r="C35" s="14" t="s">
        <v>135</v>
      </c>
      <c r="D35" s="15" t="s">
        <v>136</v>
      </c>
      <c r="E35" s="16">
        <v>20.93</v>
      </c>
      <c r="F35" s="17" t="s">
        <v>110</v>
      </c>
      <c r="H35" s="18">
        <f>ROUND(E35*G35,2)</f>
        <v>0</v>
      </c>
      <c r="J35" s="18">
        <f>ROUND(E35*G35,2)</f>
        <v>0</v>
      </c>
      <c r="K35" s="19">
        <v>4.0099999999999997E-3</v>
      </c>
      <c r="L35" s="19">
        <f>E35*K35</f>
        <v>8.3929299999999998E-2</v>
      </c>
      <c r="N35" s="16">
        <f>E35*M35</f>
        <v>0</v>
      </c>
      <c r="P35" s="17" t="s">
        <v>83</v>
      </c>
      <c r="V35" s="20" t="s">
        <v>65</v>
      </c>
      <c r="X35" s="14" t="s">
        <v>137</v>
      </c>
      <c r="Y35" s="14" t="s">
        <v>135</v>
      </c>
      <c r="Z35" s="17" t="s">
        <v>118</v>
      </c>
      <c r="AJ35" s="4" t="s">
        <v>86</v>
      </c>
      <c r="AK35" s="4" t="s">
        <v>87</v>
      </c>
    </row>
    <row r="36" spans="1:37" ht="25.5">
      <c r="A36" s="12">
        <v>14</v>
      </c>
      <c r="B36" s="13" t="s">
        <v>103</v>
      </c>
      <c r="C36" s="14" t="s">
        <v>138</v>
      </c>
      <c r="D36" s="15" t="s">
        <v>139</v>
      </c>
      <c r="E36" s="16">
        <v>44</v>
      </c>
      <c r="F36" s="17" t="s">
        <v>110</v>
      </c>
      <c r="H36" s="18">
        <f>ROUND(E36*G36,2)</f>
        <v>0</v>
      </c>
      <c r="J36" s="18">
        <f>ROUND(E36*G36,2)</f>
        <v>0</v>
      </c>
      <c r="K36" s="19">
        <v>4.2000000000000003E-2</v>
      </c>
      <c r="L36" s="19">
        <f>E36*K36</f>
        <v>1.8480000000000001</v>
      </c>
      <c r="N36" s="16">
        <f>E36*M36</f>
        <v>0</v>
      </c>
      <c r="P36" s="17" t="s">
        <v>83</v>
      </c>
      <c r="V36" s="20" t="s">
        <v>65</v>
      </c>
      <c r="X36" s="14" t="s">
        <v>140</v>
      </c>
      <c r="Y36" s="14" t="s">
        <v>138</v>
      </c>
      <c r="Z36" s="17" t="s">
        <v>107</v>
      </c>
      <c r="AJ36" s="4" t="s">
        <v>86</v>
      </c>
      <c r="AK36" s="4" t="s">
        <v>87</v>
      </c>
    </row>
    <row r="37" spans="1:37" ht="25.5">
      <c r="A37" s="12">
        <v>15</v>
      </c>
      <c r="B37" s="13" t="s">
        <v>103</v>
      </c>
      <c r="C37" s="14" t="s">
        <v>141</v>
      </c>
      <c r="D37" s="15" t="s">
        <v>142</v>
      </c>
      <c r="E37" s="16">
        <v>25.6</v>
      </c>
      <c r="F37" s="17" t="s">
        <v>110</v>
      </c>
      <c r="H37" s="18">
        <f>ROUND(E37*G37,2)</f>
        <v>0</v>
      </c>
      <c r="J37" s="18">
        <f>ROUND(E37*G37,2)</f>
        <v>0</v>
      </c>
      <c r="K37" s="19">
        <v>8.4000000000000005E-2</v>
      </c>
      <c r="L37" s="19">
        <f>E37*K37</f>
        <v>2.1504000000000003</v>
      </c>
      <c r="N37" s="16">
        <f>E37*M37</f>
        <v>0</v>
      </c>
      <c r="P37" s="17" t="s">
        <v>83</v>
      </c>
      <c r="V37" s="20" t="s">
        <v>65</v>
      </c>
      <c r="X37" s="14" t="s">
        <v>143</v>
      </c>
      <c r="Y37" s="14" t="s">
        <v>141</v>
      </c>
      <c r="Z37" s="17" t="s">
        <v>107</v>
      </c>
      <c r="AJ37" s="4" t="s">
        <v>86</v>
      </c>
      <c r="AK37" s="4" t="s">
        <v>87</v>
      </c>
    </row>
    <row r="38" spans="1:37">
      <c r="D38" s="53" t="s">
        <v>144</v>
      </c>
      <c r="E38" s="54">
        <f>J38</f>
        <v>0</v>
      </c>
      <c r="H38" s="54">
        <f>SUM(H34:H37)</f>
        <v>0</v>
      </c>
      <c r="I38" s="54">
        <f>SUM(I34:I37)</f>
        <v>0</v>
      </c>
      <c r="J38" s="54">
        <f>SUM(J34:J37)</f>
        <v>0</v>
      </c>
      <c r="L38" s="55">
        <f>SUM(L34:L37)</f>
        <v>4.0823293000000005</v>
      </c>
      <c r="N38" s="56">
        <f>SUM(N34:N37)</f>
        <v>0</v>
      </c>
      <c r="W38" s="21">
        <f>SUM(W34:W37)</f>
        <v>0</v>
      </c>
    </row>
    <row r="40" spans="1:37">
      <c r="B40" s="14" t="s">
        <v>145</v>
      </c>
    </row>
    <row r="41" spans="1:37">
      <c r="A41" s="12">
        <v>16</v>
      </c>
      <c r="B41" s="13" t="s">
        <v>146</v>
      </c>
      <c r="C41" s="14" t="s">
        <v>147</v>
      </c>
      <c r="D41" s="15" t="s">
        <v>148</v>
      </c>
      <c r="E41" s="16">
        <v>85</v>
      </c>
      <c r="F41" s="17" t="s">
        <v>110</v>
      </c>
      <c r="H41" s="18">
        <f>ROUND(E41*G41,2)</f>
        <v>0</v>
      </c>
      <c r="J41" s="18">
        <f>ROUND(E41*G41,2)</f>
        <v>0</v>
      </c>
      <c r="K41" s="19">
        <v>1.2700000000000001E-3</v>
      </c>
      <c r="L41" s="19">
        <f>E41*K41</f>
        <v>0.10795</v>
      </c>
      <c r="N41" s="16">
        <f>E41*M41</f>
        <v>0</v>
      </c>
      <c r="P41" s="17" t="s">
        <v>83</v>
      </c>
      <c r="V41" s="20" t="s">
        <v>65</v>
      </c>
      <c r="X41" s="14" t="s">
        <v>149</v>
      </c>
      <c r="Y41" s="14" t="s">
        <v>147</v>
      </c>
      <c r="Z41" s="17" t="s">
        <v>150</v>
      </c>
      <c r="AJ41" s="4" t="s">
        <v>86</v>
      </c>
      <c r="AK41" s="4" t="s">
        <v>87</v>
      </c>
    </row>
    <row r="42" spans="1:37">
      <c r="D42" s="53" t="s">
        <v>151</v>
      </c>
      <c r="E42" s="54">
        <f>J42</f>
        <v>0</v>
      </c>
      <c r="H42" s="54">
        <f>SUM(H40:H41)</f>
        <v>0</v>
      </c>
      <c r="I42" s="54">
        <f>SUM(I40:I41)</f>
        <v>0</v>
      </c>
      <c r="J42" s="54">
        <f>SUM(J40:J41)</f>
        <v>0</v>
      </c>
      <c r="L42" s="55">
        <f>SUM(L40:L41)</f>
        <v>0.10795</v>
      </c>
      <c r="N42" s="56">
        <f>SUM(N40:N41)</f>
        <v>0</v>
      </c>
      <c r="W42" s="21">
        <f>SUM(W40:W41)</f>
        <v>0</v>
      </c>
    </row>
    <row r="44" spans="1:37">
      <c r="D44" s="53" t="s">
        <v>152</v>
      </c>
      <c r="E44" s="56">
        <f>J44</f>
        <v>0</v>
      </c>
      <c r="H44" s="54">
        <f>+H19+H27+H32+H38+H42</f>
        <v>0</v>
      </c>
      <c r="I44" s="54">
        <f>+I19+I27+I32+I38+I42</f>
        <v>0</v>
      </c>
      <c r="J44" s="54">
        <f>+J19+J27+J32+J38+J42</f>
        <v>0</v>
      </c>
      <c r="L44" s="55">
        <f>+L19+L27+L32+L38+L42</f>
        <v>39.642083700000001</v>
      </c>
      <c r="N44" s="56">
        <f>+N19+N27+N32+N38+N42</f>
        <v>0</v>
      </c>
      <c r="W44" s="21">
        <f>+W19+W27+W32+W38+W42</f>
        <v>0</v>
      </c>
    </row>
    <row r="46" spans="1:37">
      <c r="B46" s="52" t="s">
        <v>153</v>
      </c>
    </row>
    <row r="47" spans="1:37">
      <c r="B47" s="14" t="s">
        <v>154</v>
      </c>
    </row>
    <row r="48" spans="1:37" ht="25.5">
      <c r="A48" s="12">
        <v>17</v>
      </c>
      <c r="B48" s="13" t="s">
        <v>155</v>
      </c>
      <c r="C48" s="14" t="s">
        <v>156</v>
      </c>
      <c r="D48" s="15" t="s">
        <v>157</v>
      </c>
      <c r="E48" s="16">
        <v>69.599999999999994</v>
      </c>
      <c r="F48" s="17" t="s">
        <v>110</v>
      </c>
      <c r="H48" s="18">
        <f>ROUND(E48*G48,2)</f>
        <v>0</v>
      </c>
      <c r="J48" s="18">
        <f>ROUND(E48*G48,2)</f>
        <v>0</v>
      </c>
      <c r="K48" s="19">
        <v>4.0000000000000002E-4</v>
      </c>
      <c r="L48" s="19">
        <f>E48*K48</f>
        <v>2.784E-2</v>
      </c>
      <c r="N48" s="16">
        <f>E48*M48</f>
        <v>0</v>
      </c>
      <c r="P48" s="17" t="s">
        <v>83</v>
      </c>
      <c r="V48" s="20" t="s">
        <v>158</v>
      </c>
      <c r="X48" s="14" t="s">
        <v>159</v>
      </c>
      <c r="Y48" s="14" t="s">
        <v>156</v>
      </c>
      <c r="Z48" s="17" t="s">
        <v>160</v>
      </c>
      <c r="AJ48" s="4" t="s">
        <v>161</v>
      </c>
      <c r="AK48" s="4" t="s">
        <v>87</v>
      </c>
    </row>
    <row r="49" spans="1:37">
      <c r="A49" s="12">
        <v>18</v>
      </c>
      <c r="B49" s="13" t="s">
        <v>128</v>
      </c>
      <c r="C49" s="14" t="s">
        <v>162</v>
      </c>
      <c r="D49" s="15" t="s">
        <v>163</v>
      </c>
      <c r="E49" s="16">
        <v>80.040000000000006</v>
      </c>
      <c r="F49" s="17" t="s">
        <v>110</v>
      </c>
      <c r="I49" s="18">
        <f>ROUND(E49*G49,2)</f>
        <v>0</v>
      </c>
      <c r="J49" s="18">
        <f>ROUND(E49*G49,2)</f>
        <v>0</v>
      </c>
      <c r="K49" s="19">
        <v>3.8800000000000002E-3</v>
      </c>
      <c r="L49" s="19">
        <f>E49*K49</f>
        <v>0.31055520000000003</v>
      </c>
      <c r="N49" s="16">
        <f>E49*M49</f>
        <v>0</v>
      </c>
      <c r="P49" s="17" t="s">
        <v>83</v>
      </c>
      <c r="V49" s="20" t="s">
        <v>64</v>
      </c>
      <c r="X49" s="14" t="s">
        <v>162</v>
      </c>
      <c r="Y49" s="14" t="s">
        <v>162</v>
      </c>
      <c r="Z49" s="17" t="s">
        <v>164</v>
      </c>
      <c r="AA49" s="14" t="s">
        <v>83</v>
      </c>
      <c r="AJ49" s="4" t="s">
        <v>165</v>
      </c>
      <c r="AK49" s="4" t="s">
        <v>87</v>
      </c>
    </row>
    <row r="50" spans="1:37">
      <c r="D50" s="53" t="s">
        <v>166</v>
      </c>
      <c r="E50" s="54">
        <f>J50</f>
        <v>0</v>
      </c>
      <c r="H50" s="54">
        <f>SUM(H46:H49)</f>
        <v>0</v>
      </c>
      <c r="I50" s="54">
        <f>SUM(I46:I49)</f>
        <v>0</v>
      </c>
      <c r="J50" s="54">
        <f>SUM(J46:J49)</f>
        <v>0</v>
      </c>
      <c r="L50" s="55">
        <f>SUM(L46:L49)</f>
        <v>0.33839520000000001</v>
      </c>
      <c r="N50" s="56">
        <f>SUM(N46:N49)</f>
        <v>0</v>
      </c>
      <c r="W50" s="21">
        <f>SUM(W46:W49)</f>
        <v>0</v>
      </c>
    </row>
    <row r="52" spans="1:37">
      <c r="B52" s="14" t="s">
        <v>167</v>
      </c>
    </row>
    <row r="53" spans="1:37" ht="25.5">
      <c r="A53" s="12">
        <v>19</v>
      </c>
      <c r="B53" s="13" t="s">
        <v>168</v>
      </c>
      <c r="C53" s="14" t="s">
        <v>169</v>
      </c>
      <c r="D53" s="15" t="s">
        <v>170</v>
      </c>
      <c r="E53" s="16">
        <v>25.6</v>
      </c>
      <c r="F53" s="17" t="s">
        <v>110</v>
      </c>
      <c r="H53" s="18">
        <f>ROUND(E53*G53,2)</f>
        <v>0</v>
      </c>
      <c r="J53" s="18">
        <f>ROUND(E53*G53,2)</f>
        <v>0</v>
      </c>
      <c r="L53" s="19">
        <f>E53*K53</f>
        <v>0</v>
      </c>
      <c r="N53" s="16">
        <f>E53*M53</f>
        <v>0</v>
      </c>
      <c r="P53" s="17" t="s">
        <v>83</v>
      </c>
      <c r="V53" s="20" t="s">
        <v>158</v>
      </c>
      <c r="X53" s="14" t="s">
        <v>171</v>
      </c>
      <c r="Y53" s="14" t="s">
        <v>169</v>
      </c>
      <c r="Z53" s="17" t="s">
        <v>172</v>
      </c>
      <c r="AJ53" s="4" t="s">
        <v>161</v>
      </c>
      <c r="AK53" s="4" t="s">
        <v>87</v>
      </c>
    </row>
    <row r="54" spans="1:37">
      <c r="A54" s="12">
        <v>20</v>
      </c>
      <c r="B54" s="13" t="s">
        <v>128</v>
      </c>
      <c r="C54" s="14" t="s">
        <v>173</v>
      </c>
      <c r="D54" s="15" t="s">
        <v>174</v>
      </c>
      <c r="E54" s="16">
        <v>26.11</v>
      </c>
      <c r="F54" s="17" t="s">
        <v>110</v>
      </c>
      <c r="I54" s="18">
        <f>ROUND(E54*G54,2)</f>
        <v>0</v>
      </c>
      <c r="J54" s="18">
        <f>ROUND(E54*G54,2)</f>
        <v>0</v>
      </c>
      <c r="K54" s="19">
        <v>1.3500000000000001E-3</v>
      </c>
      <c r="L54" s="19">
        <f>E54*K54</f>
        <v>3.5248500000000002E-2</v>
      </c>
      <c r="N54" s="16">
        <f>E54*M54</f>
        <v>0</v>
      </c>
      <c r="P54" s="17" t="s">
        <v>83</v>
      </c>
      <c r="V54" s="20" t="s">
        <v>64</v>
      </c>
      <c r="X54" s="14" t="s">
        <v>173</v>
      </c>
      <c r="Y54" s="14" t="s">
        <v>173</v>
      </c>
      <c r="Z54" s="17" t="s">
        <v>118</v>
      </c>
      <c r="AA54" s="14" t="s">
        <v>83</v>
      </c>
      <c r="AJ54" s="4" t="s">
        <v>165</v>
      </c>
      <c r="AK54" s="4" t="s">
        <v>87</v>
      </c>
    </row>
    <row r="55" spans="1:37" ht="25.5">
      <c r="A55" s="12">
        <v>21</v>
      </c>
      <c r="B55" s="13" t="s">
        <v>168</v>
      </c>
      <c r="C55" s="14" t="s">
        <v>175</v>
      </c>
      <c r="D55" s="15" t="s">
        <v>176</v>
      </c>
      <c r="E55" s="16">
        <v>36.799999999999997</v>
      </c>
      <c r="F55" s="17" t="s">
        <v>110</v>
      </c>
      <c r="H55" s="18">
        <f>ROUND(E55*G55,2)</f>
        <v>0</v>
      </c>
      <c r="J55" s="18">
        <f>ROUND(E55*G55,2)</f>
        <v>0</v>
      </c>
      <c r="K55" s="19">
        <v>2.3000000000000001E-4</v>
      </c>
      <c r="L55" s="19">
        <f>E55*K55</f>
        <v>8.4639999999999993E-3</v>
      </c>
      <c r="N55" s="16">
        <f>E55*M55</f>
        <v>0</v>
      </c>
      <c r="P55" s="17" t="s">
        <v>83</v>
      </c>
      <c r="V55" s="20" t="s">
        <v>158</v>
      </c>
      <c r="X55" s="14" t="s">
        <v>177</v>
      </c>
      <c r="Y55" s="14" t="s">
        <v>175</v>
      </c>
      <c r="Z55" s="17" t="s">
        <v>172</v>
      </c>
      <c r="AJ55" s="4" t="s">
        <v>161</v>
      </c>
      <c r="AK55" s="4" t="s">
        <v>87</v>
      </c>
    </row>
    <row r="56" spans="1:37">
      <c r="A56" s="12">
        <v>22</v>
      </c>
      <c r="B56" s="13" t="s">
        <v>128</v>
      </c>
      <c r="C56" s="14" t="s">
        <v>178</v>
      </c>
      <c r="D56" s="15" t="s">
        <v>179</v>
      </c>
      <c r="E56" s="16">
        <v>37.54</v>
      </c>
      <c r="F56" s="17" t="s">
        <v>110</v>
      </c>
      <c r="I56" s="18">
        <f>ROUND(E56*G56,2)</f>
        <v>0</v>
      </c>
      <c r="J56" s="18">
        <f>ROUND(E56*G56,2)</f>
        <v>0</v>
      </c>
      <c r="K56" s="19">
        <v>2.0200000000000001E-3</v>
      </c>
      <c r="L56" s="19">
        <f>E56*K56</f>
        <v>7.5830800000000004E-2</v>
      </c>
      <c r="N56" s="16">
        <f>E56*M56</f>
        <v>0</v>
      </c>
      <c r="P56" s="17" t="s">
        <v>83</v>
      </c>
      <c r="V56" s="20" t="s">
        <v>64</v>
      </c>
      <c r="X56" s="14" t="s">
        <v>178</v>
      </c>
      <c r="Y56" s="14" t="s">
        <v>178</v>
      </c>
      <c r="Z56" s="17" t="s">
        <v>118</v>
      </c>
      <c r="AA56" s="14" t="s">
        <v>83</v>
      </c>
      <c r="AJ56" s="4" t="s">
        <v>165</v>
      </c>
      <c r="AK56" s="4" t="s">
        <v>87</v>
      </c>
    </row>
    <row r="57" spans="1:37">
      <c r="D57" s="53" t="s">
        <v>180</v>
      </c>
      <c r="E57" s="54">
        <f>J57</f>
        <v>0</v>
      </c>
      <c r="H57" s="54">
        <f>SUM(H52:H56)</f>
        <v>0</v>
      </c>
      <c r="I57" s="54">
        <f>SUM(I52:I56)</f>
        <v>0</v>
      </c>
      <c r="J57" s="54">
        <f>SUM(J52:J56)</f>
        <v>0</v>
      </c>
      <c r="L57" s="55">
        <f>SUM(L52:L56)</f>
        <v>0.11954330000000001</v>
      </c>
      <c r="N57" s="56">
        <f>SUM(N52:N56)</f>
        <v>0</v>
      </c>
      <c r="W57" s="21">
        <f>SUM(W52:W56)</f>
        <v>0</v>
      </c>
    </row>
    <row r="59" spans="1:37">
      <c r="B59" s="14" t="s">
        <v>181</v>
      </c>
    </row>
    <row r="60" spans="1:37">
      <c r="A60" s="12">
        <v>23</v>
      </c>
      <c r="B60" s="13" t="s">
        <v>182</v>
      </c>
      <c r="C60" s="14" t="s">
        <v>183</v>
      </c>
      <c r="D60" s="15" t="s">
        <v>184</v>
      </c>
      <c r="E60" s="16">
        <v>2</v>
      </c>
      <c r="F60" s="17" t="s">
        <v>185</v>
      </c>
      <c r="H60" s="18">
        <f>ROUND(E60*G60,2)</f>
        <v>0</v>
      </c>
      <c r="J60" s="18">
        <f>ROUND(E60*G60,2)</f>
        <v>0</v>
      </c>
      <c r="L60" s="19">
        <f>E60*K60</f>
        <v>0</v>
      </c>
      <c r="N60" s="16">
        <f>E60*M60</f>
        <v>0</v>
      </c>
      <c r="P60" s="17" t="s">
        <v>83</v>
      </c>
      <c r="V60" s="20" t="s">
        <v>158</v>
      </c>
      <c r="X60" s="14" t="s">
        <v>186</v>
      </c>
      <c r="Y60" s="14" t="s">
        <v>183</v>
      </c>
      <c r="Z60" s="17" t="s">
        <v>187</v>
      </c>
      <c r="AJ60" s="4" t="s">
        <v>161</v>
      </c>
      <c r="AK60" s="4" t="s">
        <v>87</v>
      </c>
    </row>
    <row r="61" spans="1:37">
      <c r="A61" s="12">
        <v>24</v>
      </c>
      <c r="B61" s="13" t="s">
        <v>182</v>
      </c>
      <c r="C61" s="14" t="s">
        <v>188</v>
      </c>
      <c r="D61" s="15" t="s">
        <v>189</v>
      </c>
      <c r="E61" s="16">
        <v>51.1</v>
      </c>
      <c r="F61" s="17" t="s">
        <v>110</v>
      </c>
      <c r="H61" s="18">
        <f>ROUND(E61*G61,2)</f>
        <v>0</v>
      </c>
      <c r="J61" s="18">
        <f>ROUND(E61*G61,2)</f>
        <v>0</v>
      </c>
      <c r="L61" s="19">
        <f>E61*K61</f>
        <v>0</v>
      </c>
      <c r="N61" s="16">
        <f>E61*M61</f>
        <v>0</v>
      </c>
      <c r="P61" s="17" t="s">
        <v>83</v>
      </c>
      <c r="V61" s="20" t="s">
        <v>158</v>
      </c>
      <c r="X61" s="14" t="s">
        <v>190</v>
      </c>
      <c r="Y61" s="14" t="s">
        <v>188</v>
      </c>
      <c r="Z61" s="17" t="s">
        <v>187</v>
      </c>
      <c r="AJ61" s="4" t="s">
        <v>161</v>
      </c>
      <c r="AK61" s="4" t="s">
        <v>87</v>
      </c>
    </row>
    <row r="62" spans="1:37">
      <c r="A62" s="12">
        <v>25</v>
      </c>
      <c r="B62" s="13" t="s">
        <v>182</v>
      </c>
      <c r="C62" s="14" t="s">
        <v>191</v>
      </c>
      <c r="D62" s="15" t="s">
        <v>192</v>
      </c>
      <c r="E62" s="16">
        <v>40</v>
      </c>
      <c r="F62" s="17" t="s">
        <v>185</v>
      </c>
      <c r="H62" s="18">
        <f>ROUND(E62*G62,2)</f>
        <v>0</v>
      </c>
      <c r="J62" s="18">
        <f>ROUND(E62*G62,2)</f>
        <v>0</v>
      </c>
      <c r="K62" s="19">
        <v>2.1000000000000001E-4</v>
      </c>
      <c r="L62" s="19">
        <f>E62*K62</f>
        <v>8.4000000000000012E-3</v>
      </c>
      <c r="N62" s="16">
        <f>E62*M62</f>
        <v>0</v>
      </c>
      <c r="P62" s="17" t="s">
        <v>83</v>
      </c>
      <c r="V62" s="20" t="s">
        <v>158</v>
      </c>
      <c r="X62" s="14" t="s">
        <v>193</v>
      </c>
      <c r="Y62" s="14" t="s">
        <v>191</v>
      </c>
      <c r="Z62" s="17" t="s">
        <v>187</v>
      </c>
      <c r="AJ62" s="4" t="s">
        <v>161</v>
      </c>
      <c r="AK62" s="4" t="s">
        <v>87</v>
      </c>
    </row>
    <row r="63" spans="1:37">
      <c r="A63" s="12">
        <v>26</v>
      </c>
      <c r="B63" s="13" t="s">
        <v>128</v>
      </c>
      <c r="C63" s="14" t="s">
        <v>194</v>
      </c>
      <c r="D63" s="15" t="s">
        <v>195</v>
      </c>
      <c r="E63" s="16">
        <v>40</v>
      </c>
      <c r="F63" s="17" t="s">
        <v>185</v>
      </c>
      <c r="I63" s="18">
        <f>ROUND(E63*G63,2)</f>
        <v>0</v>
      </c>
      <c r="J63" s="18">
        <f>ROUND(E63*G63,2)</f>
        <v>0</v>
      </c>
      <c r="K63" s="19">
        <v>1E-3</v>
      </c>
      <c r="L63" s="19">
        <f>E63*K63</f>
        <v>0.04</v>
      </c>
      <c r="N63" s="16">
        <f>E63*M63</f>
        <v>0</v>
      </c>
      <c r="P63" s="17" t="s">
        <v>83</v>
      </c>
      <c r="V63" s="20" t="s">
        <v>64</v>
      </c>
      <c r="X63" s="14" t="s">
        <v>194</v>
      </c>
      <c r="Y63" s="14" t="s">
        <v>194</v>
      </c>
      <c r="Z63" s="17" t="s">
        <v>196</v>
      </c>
      <c r="AA63" s="14" t="s">
        <v>83</v>
      </c>
      <c r="AJ63" s="4" t="s">
        <v>165</v>
      </c>
      <c r="AK63" s="4" t="s">
        <v>87</v>
      </c>
    </row>
    <row r="64" spans="1:37">
      <c r="A64" s="12">
        <v>27</v>
      </c>
      <c r="B64" s="13" t="s">
        <v>182</v>
      </c>
      <c r="C64" s="14" t="s">
        <v>197</v>
      </c>
      <c r="D64" s="15" t="s">
        <v>198</v>
      </c>
      <c r="E64" s="16">
        <v>28</v>
      </c>
      <c r="F64" s="17" t="s">
        <v>185</v>
      </c>
      <c r="H64" s="18">
        <f>ROUND(E64*G64,2)</f>
        <v>0</v>
      </c>
      <c r="J64" s="18">
        <f>ROUND(E64*G64,2)</f>
        <v>0</v>
      </c>
      <c r="L64" s="19">
        <f>E64*K64</f>
        <v>0</v>
      </c>
      <c r="N64" s="16">
        <f>E64*M64</f>
        <v>0</v>
      </c>
      <c r="P64" s="17" t="s">
        <v>83</v>
      </c>
      <c r="V64" s="20" t="s">
        <v>158</v>
      </c>
      <c r="X64" s="14" t="s">
        <v>199</v>
      </c>
      <c r="Y64" s="14" t="s">
        <v>197</v>
      </c>
      <c r="Z64" s="17" t="s">
        <v>187</v>
      </c>
      <c r="AJ64" s="4" t="s">
        <v>161</v>
      </c>
      <c r="AK64" s="4" t="s">
        <v>87</v>
      </c>
    </row>
    <row r="65" spans="1:37">
      <c r="A65" s="12">
        <v>28</v>
      </c>
      <c r="B65" s="13" t="s">
        <v>128</v>
      </c>
      <c r="C65" s="14" t="s">
        <v>200</v>
      </c>
      <c r="D65" s="15" t="s">
        <v>201</v>
      </c>
      <c r="E65" s="16">
        <v>28</v>
      </c>
      <c r="F65" s="17" t="s">
        <v>185</v>
      </c>
      <c r="I65" s="18">
        <f>ROUND(E65*G65,2)</f>
        <v>0</v>
      </c>
      <c r="J65" s="18">
        <f>ROUND(E65*G65,2)</f>
        <v>0</v>
      </c>
      <c r="K65" s="19">
        <v>5.0000000000000001E-4</v>
      </c>
      <c r="L65" s="19">
        <f>E65*K65</f>
        <v>1.4E-2</v>
      </c>
      <c r="N65" s="16">
        <f>E65*M65</f>
        <v>0</v>
      </c>
      <c r="P65" s="17" t="s">
        <v>83</v>
      </c>
      <c r="V65" s="20" t="s">
        <v>64</v>
      </c>
      <c r="X65" s="14" t="s">
        <v>200</v>
      </c>
      <c r="Y65" s="14" t="s">
        <v>200</v>
      </c>
      <c r="Z65" s="17" t="s">
        <v>196</v>
      </c>
      <c r="AA65" s="14" t="s">
        <v>83</v>
      </c>
      <c r="AJ65" s="4" t="s">
        <v>165</v>
      </c>
      <c r="AK65" s="4" t="s">
        <v>87</v>
      </c>
    </row>
    <row r="66" spans="1:37">
      <c r="A66" s="12">
        <v>29</v>
      </c>
      <c r="B66" s="13" t="s">
        <v>182</v>
      </c>
      <c r="C66" s="14" t="s">
        <v>202</v>
      </c>
      <c r="D66" s="15" t="s">
        <v>203</v>
      </c>
      <c r="E66" s="16">
        <v>209.6</v>
      </c>
      <c r="F66" s="17" t="s">
        <v>204</v>
      </c>
      <c r="H66" s="18">
        <f>ROUND(E66*G66,2)</f>
        <v>0</v>
      </c>
      <c r="J66" s="18">
        <f>ROUND(E66*G66,2)</f>
        <v>0</v>
      </c>
      <c r="K66" s="19">
        <v>2.5999999999999998E-4</v>
      </c>
      <c r="L66" s="19">
        <f>E66*K66</f>
        <v>5.4495999999999996E-2</v>
      </c>
      <c r="N66" s="16">
        <f>E66*M66</f>
        <v>0</v>
      </c>
      <c r="P66" s="17" t="s">
        <v>83</v>
      </c>
      <c r="V66" s="20" t="s">
        <v>158</v>
      </c>
      <c r="X66" s="14" t="s">
        <v>205</v>
      </c>
      <c r="Y66" s="14" t="s">
        <v>202</v>
      </c>
      <c r="Z66" s="17" t="s">
        <v>206</v>
      </c>
      <c r="AJ66" s="4" t="s">
        <v>161</v>
      </c>
      <c r="AK66" s="4" t="s">
        <v>87</v>
      </c>
    </row>
    <row r="67" spans="1:37">
      <c r="D67" s="58" t="s">
        <v>207</v>
      </c>
      <c r="E67" s="59"/>
      <c r="F67" s="60"/>
      <c r="G67" s="61"/>
      <c r="H67" s="61"/>
      <c r="I67" s="61"/>
      <c r="J67" s="61"/>
      <c r="K67" s="62"/>
      <c r="L67" s="62"/>
      <c r="M67" s="59"/>
      <c r="N67" s="59"/>
      <c r="O67" s="60"/>
      <c r="P67" s="60"/>
      <c r="Q67" s="59"/>
      <c r="R67" s="59"/>
      <c r="S67" s="59"/>
      <c r="T67" s="63"/>
      <c r="U67" s="63"/>
      <c r="V67" s="63" t="s">
        <v>0</v>
      </c>
      <c r="W67" s="64"/>
      <c r="X67" s="60"/>
    </row>
    <row r="68" spans="1:37" ht="25.5">
      <c r="A68" s="12">
        <v>30</v>
      </c>
      <c r="B68" s="13" t="s">
        <v>182</v>
      </c>
      <c r="C68" s="14" t="s">
        <v>208</v>
      </c>
      <c r="D68" s="15" t="s">
        <v>209</v>
      </c>
      <c r="E68" s="16">
        <v>69.599999999999994</v>
      </c>
      <c r="F68" s="17" t="s">
        <v>204</v>
      </c>
      <c r="H68" s="18">
        <f>ROUND(E68*G68,2)</f>
        <v>0</v>
      </c>
      <c r="J68" s="18">
        <f>ROUND(E68*G68,2)</f>
        <v>0</v>
      </c>
      <c r="K68" s="19">
        <v>2.5999999999999998E-4</v>
      </c>
      <c r="L68" s="19">
        <f>E68*K68</f>
        <v>1.8095999999999998E-2</v>
      </c>
      <c r="N68" s="16">
        <f>E68*M68</f>
        <v>0</v>
      </c>
      <c r="P68" s="17" t="s">
        <v>83</v>
      </c>
      <c r="V68" s="20" t="s">
        <v>158</v>
      </c>
      <c r="X68" s="14" t="s">
        <v>210</v>
      </c>
      <c r="Y68" s="14" t="s">
        <v>208</v>
      </c>
      <c r="Z68" s="17" t="s">
        <v>206</v>
      </c>
      <c r="AJ68" s="4" t="s">
        <v>161</v>
      </c>
      <c r="AK68" s="4" t="s">
        <v>87</v>
      </c>
    </row>
    <row r="69" spans="1:37" ht="25.5">
      <c r="A69" s="12">
        <v>31</v>
      </c>
      <c r="B69" s="13" t="s">
        <v>182</v>
      </c>
      <c r="C69" s="14" t="s">
        <v>211</v>
      </c>
      <c r="D69" s="15" t="s">
        <v>212</v>
      </c>
      <c r="E69" s="16">
        <v>31.5</v>
      </c>
      <c r="F69" s="17" t="s">
        <v>204</v>
      </c>
      <c r="H69" s="18">
        <f>ROUND(E69*G69,2)</f>
        <v>0</v>
      </c>
      <c r="J69" s="18">
        <f>ROUND(E69*G69,2)</f>
        <v>0</v>
      </c>
      <c r="K69" s="19">
        <v>2.5999999999999998E-4</v>
      </c>
      <c r="L69" s="19">
        <f>E69*K69</f>
        <v>8.1899999999999994E-3</v>
      </c>
      <c r="N69" s="16">
        <f>E69*M69</f>
        <v>0</v>
      </c>
      <c r="P69" s="17" t="s">
        <v>83</v>
      </c>
      <c r="V69" s="20" t="s">
        <v>158</v>
      </c>
      <c r="X69" s="14" t="s">
        <v>213</v>
      </c>
      <c r="Y69" s="14" t="s">
        <v>211</v>
      </c>
      <c r="Z69" s="17" t="s">
        <v>206</v>
      </c>
      <c r="AJ69" s="4" t="s">
        <v>161</v>
      </c>
      <c r="AK69" s="4" t="s">
        <v>87</v>
      </c>
    </row>
    <row r="70" spans="1:37">
      <c r="A70" s="12">
        <v>32</v>
      </c>
      <c r="B70" s="13" t="s">
        <v>128</v>
      </c>
      <c r="C70" s="14" t="s">
        <v>214</v>
      </c>
      <c r="D70" s="15" t="s">
        <v>215</v>
      </c>
      <c r="E70" s="16">
        <v>3.6520000000000001</v>
      </c>
      <c r="F70" s="17" t="s">
        <v>82</v>
      </c>
      <c r="I70" s="18">
        <f>ROUND(E70*G70,2)</f>
        <v>0</v>
      </c>
      <c r="J70" s="18">
        <f>ROUND(E70*G70,2)</f>
        <v>0</v>
      </c>
      <c r="K70" s="19">
        <v>0.55000000000000004</v>
      </c>
      <c r="L70" s="19">
        <f>E70*K70</f>
        <v>2.0086000000000004</v>
      </c>
      <c r="N70" s="16">
        <f>E70*M70</f>
        <v>0</v>
      </c>
      <c r="P70" s="17" t="s">
        <v>83</v>
      </c>
      <c r="V70" s="20" t="s">
        <v>64</v>
      </c>
      <c r="X70" s="14" t="s">
        <v>214</v>
      </c>
      <c r="Y70" s="14" t="s">
        <v>214</v>
      </c>
      <c r="Z70" s="17" t="s">
        <v>216</v>
      </c>
      <c r="AA70" s="14" t="s">
        <v>83</v>
      </c>
      <c r="AJ70" s="4" t="s">
        <v>165</v>
      </c>
      <c r="AK70" s="4" t="s">
        <v>87</v>
      </c>
    </row>
    <row r="71" spans="1:37" ht="25.5">
      <c r="A71" s="12">
        <v>33</v>
      </c>
      <c r="B71" s="13" t="s">
        <v>182</v>
      </c>
      <c r="C71" s="14" t="s">
        <v>217</v>
      </c>
      <c r="D71" s="15" t="s">
        <v>218</v>
      </c>
      <c r="E71" s="16">
        <v>108</v>
      </c>
      <c r="F71" s="17" t="s">
        <v>110</v>
      </c>
      <c r="H71" s="18">
        <f>ROUND(E71*G71,2)</f>
        <v>0</v>
      </c>
      <c r="J71" s="18">
        <f>ROUND(E71*G71,2)</f>
        <v>0</v>
      </c>
      <c r="L71" s="19">
        <f>E71*K71</f>
        <v>0</v>
      </c>
      <c r="N71" s="16">
        <f>E71*M71</f>
        <v>0</v>
      </c>
      <c r="P71" s="17" t="s">
        <v>83</v>
      </c>
      <c r="V71" s="20" t="s">
        <v>158</v>
      </c>
      <c r="X71" s="14" t="s">
        <v>219</v>
      </c>
      <c r="Y71" s="14" t="s">
        <v>217</v>
      </c>
      <c r="Z71" s="17" t="s">
        <v>118</v>
      </c>
      <c r="AJ71" s="4" t="s">
        <v>161</v>
      </c>
      <c r="AK71" s="4" t="s">
        <v>87</v>
      </c>
    </row>
    <row r="72" spans="1:37">
      <c r="A72" s="12">
        <v>34</v>
      </c>
      <c r="B72" s="13" t="s">
        <v>182</v>
      </c>
      <c r="C72" s="14" t="s">
        <v>220</v>
      </c>
      <c r="D72" s="15" t="s">
        <v>221</v>
      </c>
      <c r="E72" s="16">
        <v>5.5960000000000001</v>
      </c>
      <c r="F72" s="17" t="s">
        <v>82</v>
      </c>
      <c r="H72" s="18">
        <f>ROUND(E72*G72,2)</f>
        <v>0</v>
      </c>
      <c r="J72" s="18">
        <f>ROUND(E72*G72,2)</f>
        <v>0</v>
      </c>
      <c r="K72" s="19">
        <v>2.0889999999999999E-2</v>
      </c>
      <c r="L72" s="19">
        <f>E72*K72</f>
        <v>0.11690043999999999</v>
      </c>
      <c r="N72" s="16">
        <f>E72*M72</f>
        <v>0</v>
      </c>
      <c r="P72" s="17" t="s">
        <v>83</v>
      </c>
      <c r="V72" s="20" t="s">
        <v>158</v>
      </c>
      <c r="X72" s="14" t="s">
        <v>222</v>
      </c>
      <c r="Y72" s="14" t="s">
        <v>220</v>
      </c>
      <c r="Z72" s="17" t="s">
        <v>206</v>
      </c>
      <c r="AJ72" s="4" t="s">
        <v>161</v>
      </c>
      <c r="AK72" s="4" t="s">
        <v>87</v>
      </c>
    </row>
    <row r="73" spans="1:37" ht="25.5">
      <c r="A73" s="12">
        <v>35</v>
      </c>
      <c r="B73" s="13" t="s">
        <v>182</v>
      </c>
      <c r="C73" s="14" t="s">
        <v>223</v>
      </c>
      <c r="D73" s="15" t="s">
        <v>224</v>
      </c>
      <c r="E73" s="16">
        <v>36.799999999999997</v>
      </c>
      <c r="F73" s="17" t="s">
        <v>110</v>
      </c>
      <c r="H73" s="18">
        <f>ROUND(E73*G73,2)</f>
        <v>0</v>
      </c>
      <c r="J73" s="18">
        <f>ROUND(E73*G73,2)</f>
        <v>0</v>
      </c>
      <c r="K73" s="19">
        <v>2.9999999999999997E-4</v>
      </c>
      <c r="L73" s="19">
        <f>E73*K73</f>
        <v>1.1039999999999998E-2</v>
      </c>
      <c r="N73" s="16">
        <f>E73*M73</f>
        <v>0</v>
      </c>
      <c r="P73" s="17" t="s">
        <v>83</v>
      </c>
      <c r="V73" s="20" t="s">
        <v>158</v>
      </c>
      <c r="X73" s="14" t="s">
        <v>225</v>
      </c>
      <c r="Y73" s="14" t="s">
        <v>223</v>
      </c>
      <c r="Z73" s="17" t="s">
        <v>118</v>
      </c>
      <c r="AJ73" s="4" t="s">
        <v>161</v>
      </c>
      <c r="AK73" s="4" t="s">
        <v>87</v>
      </c>
    </row>
    <row r="74" spans="1:37" ht="25.5">
      <c r="A74" s="12">
        <v>36</v>
      </c>
      <c r="B74" s="13" t="s">
        <v>182</v>
      </c>
      <c r="C74" s="14" t="s">
        <v>226</v>
      </c>
      <c r="D74" s="15" t="s">
        <v>227</v>
      </c>
      <c r="E74" s="16">
        <v>36.799999999999997</v>
      </c>
      <c r="F74" s="17" t="s">
        <v>110</v>
      </c>
      <c r="H74" s="18">
        <f>ROUND(E74*G74,2)</f>
        <v>0</v>
      </c>
      <c r="J74" s="18">
        <f>ROUND(E74*G74,2)</f>
        <v>0</v>
      </c>
      <c r="K74" s="19">
        <v>2.9999999999999997E-4</v>
      </c>
      <c r="L74" s="19">
        <f>E74*K74</f>
        <v>1.1039999999999998E-2</v>
      </c>
      <c r="N74" s="16">
        <f>E74*M74</f>
        <v>0</v>
      </c>
      <c r="P74" s="17" t="s">
        <v>83</v>
      </c>
      <c r="V74" s="20" t="s">
        <v>158</v>
      </c>
      <c r="X74" s="14" t="s">
        <v>228</v>
      </c>
      <c r="Y74" s="14" t="s">
        <v>226</v>
      </c>
      <c r="Z74" s="17" t="s">
        <v>187</v>
      </c>
      <c r="AJ74" s="4" t="s">
        <v>161</v>
      </c>
      <c r="AK74" s="4" t="s">
        <v>87</v>
      </c>
    </row>
    <row r="75" spans="1:37">
      <c r="D75" s="53" t="s">
        <v>229</v>
      </c>
      <c r="E75" s="54">
        <f>J75</f>
        <v>0</v>
      </c>
      <c r="H75" s="54">
        <f>SUM(H59:H74)</f>
        <v>0</v>
      </c>
      <c r="I75" s="54">
        <f>SUM(I59:I74)</f>
        <v>0</v>
      </c>
      <c r="J75" s="54">
        <f>SUM(J59:J74)</f>
        <v>0</v>
      </c>
      <c r="L75" s="55">
        <f>SUM(L59:L74)</f>
        <v>2.29076244</v>
      </c>
      <c r="N75" s="56">
        <f>SUM(N59:N74)</f>
        <v>0</v>
      </c>
      <c r="W75" s="21">
        <f>SUM(W59:W74)</f>
        <v>0</v>
      </c>
    </row>
    <row r="77" spans="1:37">
      <c r="B77" s="14" t="s">
        <v>230</v>
      </c>
    </row>
    <row r="78" spans="1:37">
      <c r="A78" s="12">
        <v>37</v>
      </c>
      <c r="B78" s="13" t="s">
        <v>231</v>
      </c>
      <c r="C78" s="14" t="s">
        <v>232</v>
      </c>
      <c r="D78" s="15" t="s">
        <v>233</v>
      </c>
      <c r="E78" s="16">
        <v>6.86</v>
      </c>
      <c r="F78" s="17" t="s">
        <v>110</v>
      </c>
      <c r="H78" s="18">
        <f>ROUND(E78*G78,2)</f>
        <v>0</v>
      </c>
      <c r="J78" s="18">
        <f>ROUND(E78*G78,2)</f>
        <v>0</v>
      </c>
      <c r="K78" s="19">
        <v>3.0880000000000001E-2</v>
      </c>
      <c r="L78" s="19">
        <f>E78*K78</f>
        <v>0.21183680000000002</v>
      </c>
      <c r="N78" s="16">
        <f>E78*M78</f>
        <v>0</v>
      </c>
      <c r="P78" s="17" t="s">
        <v>83</v>
      </c>
      <c r="V78" s="20" t="s">
        <v>158</v>
      </c>
      <c r="X78" s="14" t="s">
        <v>234</v>
      </c>
      <c r="Y78" s="14" t="s">
        <v>232</v>
      </c>
      <c r="Z78" s="17" t="s">
        <v>235</v>
      </c>
      <c r="AJ78" s="4" t="s">
        <v>161</v>
      </c>
      <c r="AK78" s="4" t="s">
        <v>87</v>
      </c>
    </row>
    <row r="79" spans="1:37" ht="25.5">
      <c r="A79" s="12">
        <v>38</v>
      </c>
      <c r="B79" s="13" t="s">
        <v>231</v>
      </c>
      <c r="C79" s="14" t="s">
        <v>236</v>
      </c>
      <c r="D79" s="15" t="s">
        <v>237</v>
      </c>
      <c r="E79" s="16">
        <v>43</v>
      </c>
      <c r="F79" s="17" t="s">
        <v>110</v>
      </c>
      <c r="H79" s="18">
        <f>ROUND(E79*G79,2)</f>
        <v>0</v>
      </c>
      <c r="J79" s="18">
        <f>ROUND(E79*G79,2)</f>
        <v>0</v>
      </c>
      <c r="L79" s="19">
        <f>E79*K79</f>
        <v>0</v>
      </c>
      <c r="N79" s="16">
        <f>E79*M79</f>
        <v>0</v>
      </c>
      <c r="P79" s="17" t="s">
        <v>83</v>
      </c>
      <c r="V79" s="20" t="s">
        <v>158</v>
      </c>
      <c r="X79" s="14" t="s">
        <v>238</v>
      </c>
      <c r="Y79" s="14" t="s">
        <v>236</v>
      </c>
      <c r="Z79" s="17" t="s">
        <v>118</v>
      </c>
      <c r="AJ79" s="4" t="s">
        <v>161</v>
      </c>
      <c r="AK79" s="4" t="s">
        <v>87</v>
      </c>
    </row>
    <row r="80" spans="1:37">
      <c r="A80" s="12">
        <v>39</v>
      </c>
      <c r="B80" s="13" t="s">
        <v>128</v>
      </c>
      <c r="C80" s="14" t="s">
        <v>239</v>
      </c>
      <c r="D80" s="15" t="s">
        <v>240</v>
      </c>
      <c r="E80" s="16">
        <v>47.3</v>
      </c>
      <c r="F80" s="17" t="s">
        <v>110</v>
      </c>
      <c r="I80" s="18">
        <f>ROUND(E80*G80,2)</f>
        <v>0</v>
      </c>
      <c r="J80" s="18">
        <f>ROUND(E80*G80,2)</f>
        <v>0</v>
      </c>
      <c r="K80" s="19">
        <v>0.44</v>
      </c>
      <c r="L80" s="19">
        <f>E80*K80</f>
        <v>20.811999999999998</v>
      </c>
      <c r="N80" s="16">
        <f>E80*M80</f>
        <v>0</v>
      </c>
      <c r="P80" s="17" t="s">
        <v>83</v>
      </c>
      <c r="V80" s="20" t="s">
        <v>64</v>
      </c>
      <c r="X80" s="14" t="s">
        <v>239</v>
      </c>
      <c r="Y80" s="14" t="s">
        <v>239</v>
      </c>
      <c r="Z80" s="17" t="s">
        <v>118</v>
      </c>
      <c r="AA80" s="14" t="s">
        <v>83</v>
      </c>
      <c r="AJ80" s="4" t="s">
        <v>165</v>
      </c>
      <c r="AK80" s="4" t="s">
        <v>87</v>
      </c>
    </row>
    <row r="81" spans="1:37" ht="25.5">
      <c r="A81" s="12">
        <v>40</v>
      </c>
      <c r="B81" s="13" t="s">
        <v>231</v>
      </c>
      <c r="C81" s="14" t="s">
        <v>241</v>
      </c>
      <c r="D81" s="15" t="s">
        <v>242</v>
      </c>
      <c r="E81" s="16">
        <v>30.8</v>
      </c>
      <c r="F81" s="17" t="s">
        <v>204</v>
      </c>
      <c r="H81" s="18">
        <f>ROUND(E81*G81,2)</f>
        <v>0</v>
      </c>
      <c r="J81" s="18">
        <f>ROUND(E81*G81,2)</f>
        <v>0</v>
      </c>
      <c r="L81" s="19">
        <f>E81*K81</f>
        <v>0</v>
      </c>
      <c r="N81" s="16">
        <f>E81*M81</f>
        <v>0</v>
      </c>
      <c r="P81" s="17" t="s">
        <v>83</v>
      </c>
      <c r="V81" s="20" t="s">
        <v>158</v>
      </c>
      <c r="X81" s="14" t="s">
        <v>243</v>
      </c>
      <c r="Y81" s="14" t="s">
        <v>241</v>
      </c>
      <c r="Z81" s="17" t="s">
        <v>118</v>
      </c>
      <c r="AJ81" s="4" t="s">
        <v>161</v>
      </c>
      <c r="AK81" s="4" t="s">
        <v>87</v>
      </c>
    </row>
    <row r="82" spans="1:37">
      <c r="A82" s="12">
        <v>41</v>
      </c>
      <c r="B82" s="13" t="s">
        <v>128</v>
      </c>
      <c r="C82" s="14" t="s">
        <v>244</v>
      </c>
      <c r="D82" s="15" t="s">
        <v>245</v>
      </c>
      <c r="E82" s="16">
        <v>33.880000000000003</v>
      </c>
      <c r="F82" s="17" t="s">
        <v>204</v>
      </c>
      <c r="I82" s="18">
        <f>ROUND(E82*G82,2)</f>
        <v>0</v>
      </c>
      <c r="J82" s="18">
        <f>ROUND(E82*G82,2)</f>
        <v>0</v>
      </c>
      <c r="K82" s="19">
        <v>2.9999999999999997E-4</v>
      </c>
      <c r="L82" s="19">
        <f>E82*K82</f>
        <v>1.0163999999999999E-2</v>
      </c>
      <c r="N82" s="16">
        <f>E82*M82</f>
        <v>0</v>
      </c>
      <c r="P82" s="17" t="s">
        <v>83</v>
      </c>
      <c r="V82" s="20" t="s">
        <v>64</v>
      </c>
      <c r="X82" s="14" t="s">
        <v>244</v>
      </c>
      <c r="Y82" s="14" t="s">
        <v>244</v>
      </c>
      <c r="Z82" s="17" t="s">
        <v>118</v>
      </c>
      <c r="AA82" s="14" t="s">
        <v>83</v>
      </c>
      <c r="AJ82" s="4" t="s">
        <v>165</v>
      </c>
      <c r="AK82" s="4" t="s">
        <v>87</v>
      </c>
    </row>
    <row r="83" spans="1:37" ht="25.5">
      <c r="A83" s="12">
        <v>42</v>
      </c>
      <c r="B83" s="13" t="s">
        <v>231</v>
      </c>
      <c r="C83" s="14" t="s">
        <v>246</v>
      </c>
      <c r="D83" s="15" t="s">
        <v>247</v>
      </c>
      <c r="E83" s="16">
        <v>43</v>
      </c>
      <c r="F83" s="17" t="s">
        <v>110</v>
      </c>
      <c r="H83" s="18">
        <f>ROUND(E83*G83,2)</f>
        <v>0</v>
      </c>
      <c r="J83" s="18">
        <f>ROUND(E83*G83,2)</f>
        <v>0</v>
      </c>
      <c r="K83" s="19">
        <v>4.0000000000000003E-5</v>
      </c>
      <c r="L83" s="19">
        <f>E83*K83</f>
        <v>1.7200000000000002E-3</v>
      </c>
      <c r="N83" s="16">
        <f>E83*M83</f>
        <v>0</v>
      </c>
      <c r="P83" s="17" t="s">
        <v>83</v>
      </c>
      <c r="V83" s="20" t="s">
        <v>158</v>
      </c>
      <c r="X83" s="14" t="s">
        <v>248</v>
      </c>
      <c r="Y83" s="14" t="s">
        <v>246</v>
      </c>
      <c r="Z83" s="17" t="s">
        <v>118</v>
      </c>
      <c r="AJ83" s="4" t="s">
        <v>161</v>
      </c>
      <c r="AK83" s="4" t="s">
        <v>87</v>
      </c>
    </row>
    <row r="84" spans="1:37">
      <c r="A84" s="12">
        <v>43</v>
      </c>
      <c r="B84" s="13" t="s">
        <v>128</v>
      </c>
      <c r="C84" s="14" t="s">
        <v>249</v>
      </c>
      <c r="D84" s="15" t="s">
        <v>250</v>
      </c>
      <c r="E84" s="16">
        <v>0.3</v>
      </c>
      <c r="F84" s="17" t="s">
        <v>82</v>
      </c>
      <c r="I84" s="18">
        <f>ROUND(E84*G84,2)</f>
        <v>0</v>
      </c>
      <c r="J84" s="18">
        <f>ROUND(E84*G84,2)</f>
        <v>0</v>
      </c>
      <c r="K84" s="19">
        <v>0.55000000000000004</v>
      </c>
      <c r="L84" s="19">
        <f>E84*K84</f>
        <v>0.16500000000000001</v>
      </c>
      <c r="N84" s="16">
        <f>E84*M84</f>
        <v>0</v>
      </c>
      <c r="P84" s="17" t="s">
        <v>83</v>
      </c>
      <c r="V84" s="20" t="s">
        <v>64</v>
      </c>
      <c r="X84" s="14" t="s">
        <v>249</v>
      </c>
      <c r="Y84" s="14" t="s">
        <v>249</v>
      </c>
      <c r="Z84" s="17" t="s">
        <v>216</v>
      </c>
      <c r="AA84" s="14" t="s">
        <v>83</v>
      </c>
      <c r="AJ84" s="4" t="s">
        <v>165</v>
      </c>
      <c r="AK84" s="4" t="s">
        <v>87</v>
      </c>
    </row>
    <row r="85" spans="1:37">
      <c r="D85" s="53" t="s">
        <v>251</v>
      </c>
      <c r="E85" s="54">
        <f>J85</f>
        <v>0</v>
      </c>
      <c r="H85" s="54">
        <f>SUM(H77:H84)</f>
        <v>0</v>
      </c>
      <c r="I85" s="54">
        <f>SUM(I77:I84)</f>
        <v>0</v>
      </c>
      <c r="J85" s="54">
        <f>SUM(J77:J84)</f>
        <v>0</v>
      </c>
      <c r="L85" s="55">
        <f>SUM(L77:L84)</f>
        <v>21.200720799999996</v>
      </c>
      <c r="N85" s="56">
        <f>SUM(N77:N84)</f>
        <v>0</v>
      </c>
      <c r="W85" s="21">
        <f>SUM(W77:W84)</f>
        <v>0</v>
      </c>
    </row>
    <row r="87" spans="1:37">
      <c r="B87" s="14" t="s">
        <v>252</v>
      </c>
    </row>
    <row r="88" spans="1:37" ht="25.5">
      <c r="A88" s="12">
        <v>44</v>
      </c>
      <c r="B88" s="13" t="s">
        <v>253</v>
      </c>
      <c r="C88" s="14" t="s">
        <v>254</v>
      </c>
      <c r="D88" s="15" t="s">
        <v>255</v>
      </c>
      <c r="E88" s="16">
        <v>108</v>
      </c>
      <c r="F88" s="17" t="s">
        <v>110</v>
      </c>
      <c r="H88" s="18">
        <f>ROUND(E88*G88,2)</f>
        <v>0</v>
      </c>
      <c r="J88" s="18">
        <f>ROUND(E88*G88,2)</f>
        <v>0</v>
      </c>
      <c r="K88" s="19">
        <v>8.2000000000000007E-3</v>
      </c>
      <c r="L88" s="19">
        <f>E88*K88</f>
        <v>0.88560000000000005</v>
      </c>
      <c r="N88" s="16">
        <f>E88*M88</f>
        <v>0</v>
      </c>
      <c r="P88" s="17" t="s">
        <v>83</v>
      </c>
      <c r="V88" s="20" t="s">
        <v>158</v>
      </c>
      <c r="X88" s="14" t="s">
        <v>256</v>
      </c>
      <c r="Y88" s="14" t="s">
        <v>254</v>
      </c>
      <c r="Z88" s="17" t="s">
        <v>257</v>
      </c>
      <c r="AJ88" s="4" t="s">
        <v>161</v>
      </c>
      <c r="AK88" s="4" t="s">
        <v>87</v>
      </c>
    </row>
    <row r="89" spans="1:37">
      <c r="A89" s="12">
        <v>45</v>
      </c>
      <c r="B89" s="13" t="s">
        <v>253</v>
      </c>
      <c r="C89" s="14" t="s">
        <v>258</v>
      </c>
      <c r="D89" s="15" t="s">
        <v>259</v>
      </c>
      <c r="E89" s="16">
        <v>4.8</v>
      </c>
      <c r="F89" s="17" t="s">
        <v>204</v>
      </c>
      <c r="H89" s="18">
        <f>ROUND(E89*G89,2)</f>
        <v>0</v>
      </c>
      <c r="J89" s="18">
        <f>ROUND(E89*G89,2)</f>
        <v>0</v>
      </c>
      <c r="K89" s="19">
        <v>1.3799999999999999E-3</v>
      </c>
      <c r="L89" s="19">
        <f>E89*K89</f>
        <v>6.6239999999999997E-3</v>
      </c>
      <c r="N89" s="16">
        <f>E89*M89</f>
        <v>0</v>
      </c>
      <c r="P89" s="17" t="s">
        <v>83</v>
      </c>
      <c r="V89" s="20" t="s">
        <v>158</v>
      </c>
      <c r="X89" s="14" t="s">
        <v>260</v>
      </c>
      <c r="Y89" s="14" t="s">
        <v>258</v>
      </c>
      <c r="Z89" s="17" t="s">
        <v>257</v>
      </c>
      <c r="AJ89" s="4" t="s">
        <v>161</v>
      </c>
      <c r="AK89" s="4" t="s">
        <v>87</v>
      </c>
    </row>
    <row r="90" spans="1:37">
      <c r="A90" s="12">
        <v>46</v>
      </c>
      <c r="B90" s="13" t="s">
        <v>253</v>
      </c>
      <c r="C90" s="14" t="s">
        <v>261</v>
      </c>
      <c r="D90" s="15" t="s">
        <v>262</v>
      </c>
      <c r="E90" s="16">
        <v>12</v>
      </c>
      <c r="F90" s="17" t="s">
        <v>204</v>
      </c>
      <c r="H90" s="18">
        <f>ROUND(E90*G90,2)</f>
        <v>0</v>
      </c>
      <c r="J90" s="18">
        <f>ROUND(E90*G90,2)</f>
        <v>0</v>
      </c>
      <c r="K90" s="19">
        <v>1.72E-3</v>
      </c>
      <c r="L90" s="19">
        <f>E90*K90</f>
        <v>2.0639999999999999E-2</v>
      </c>
      <c r="N90" s="16">
        <f>E90*M90</f>
        <v>0</v>
      </c>
      <c r="P90" s="17" t="s">
        <v>83</v>
      </c>
      <c r="V90" s="20" t="s">
        <v>158</v>
      </c>
      <c r="X90" s="14" t="s">
        <v>263</v>
      </c>
      <c r="Y90" s="14" t="s">
        <v>261</v>
      </c>
      <c r="Z90" s="17" t="s">
        <v>257</v>
      </c>
      <c r="AJ90" s="4" t="s">
        <v>161</v>
      </c>
      <c r="AK90" s="4" t="s">
        <v>87</v>
      </c>
    </row>
    <row r="91" spans="1:37">
      <c r="A91" s="12">
        <v>47</v>
      </c>
      <c r="B91" s="13" t="s">
        <v>253</v>
      </c>
      <c r="C91" s="14" t="s">
        <v>264</v>
      </c>
      <c r="D91" s="15" t="s">
        <v>265</v>
      </c>
      <c r="E91" s="16">
        <v>8</v>
      </c>
      <c r="F91" s="17" t="s">
        <v>185</v>
      </c>
      <c r="H91" s="18">
        <f>ROUND(E91*G91,2)</f>
        <v>0</v>
      </c>
      <c r="J91" s="18">
        <f>ROUND(E91*G91,2)</f>
        <v>0</v>
      </c>
      <c r="K91" s="19">
        <v>3.8000000000000002E-4</v>
      </c>
      <c r="L91" s="19">
        <f>E91*K91</f>
        <v>3.0400000000000002E-3</v>
      </c>
      <c r="N91" s="16">
        <f>E91*M91</f>
        <v>0</v>
      </c>
      <c r="P91" s="17" t="s">
        <v>83</v>
      </c>
      <c r="V91" s="20" t="s">
        <v>158</v>
      </c>
      <c r="X91" s="14" t="s">
        <v>266</v>
      </c>
      <c r="Y91" s="14" t="s">
        <v>264</v>
      </c>
      <c r="Z91" s="17" t="s">
        <v>257</v>
      </c>
      <c r="AJ91" s="4" t="s">
        <v>161</v>
      </c>
      <c r="AK91" s="4" t="s">
        <v>87</v>
      </c>
    </row>
    <row r="92" spans="1:37">
      <c r="A92" s="12">
        <v>48</v>
      </c>
      <c r="B92" s="13" t="s">
        <v>253</v>
      </c>
      <c r="C92" s="14" t="s">
        <v>267</v>
      </c>
      <c r="D92" s="15" t="s">
        <v>268</v>
      </c>
      <c r="E92" s="16">
        <v>4</v>
      </c>
      <c r="F92" s="17" t="s">
        <v>185</v>
      </c>
      <c r="H92" s="18">
        <f>ROUND(E92*G92,2)</f>
        <v>0</v>
      </c>
      <c r="J92" s="18">
        <f>ROUND(E92*G92,2)</f>
        <v>0</v>
      </c>
      <c r="K92" s="19">
        <v>3.8000000000000002E-4</v>
      </c>
      <c r="L92" s="19">
        <f>E92*K92</f>
        <v>1.5200000000000001E-3</v>
      </c>
      <c r="N92" s="16">
        <f>E92*M92</f>
        <v>0</v>
      </c>
      <c r="P92" s="17" t="s">
        <v>83</v>
      </c>
      <c r="V92" s="20" t="s">
        <v>158</v>
      </c>
      <c r="X92" s="14" t="s">
        <v>269</v>
      </c>
      <c r="Y92" s="14" t="s">
        <v>267</v>
      </c>
      <c r="Z92" s="17" t="s">
        <v>257</v>
      </c>
      <c r="AJ92" s="4" t="s">
        <v>161</v>
      </c>
      <c r="AK92" s="4" t="s">
        <v>87</v>
      </c>
    </row>
    <row r="93" spans="1:37">
      <c r="A93" s="12">
        <v>49</v>
      </c>
      <c r="B93" s="13" t="s">
        <v>253</v>
      </c>
      <c r="C93" s="14" t="s">
        <v>270</v>
      </c>
      <c r="D93" s="15" t="s">
        <v>271</v>
      </c>
      <c r="E93" s="16">
        <v>36</v>
      </c>
      <c r="F93" s="17" t="s">
        <v>204</v>
      </c>
      <c r="H93" s="18">
        <f>ROUND(E93*G93,2)</f>
        <v>0</v>
      </c>
      <c r="J93" s="18">
        <f>ROUND(E93*G93,2)</f>
        <v>0</v>
      </c>
      <c r="K93" s="19">
        <v>1.06E-3</v>
      </c>
      <c r="L93" s="19">
        <f>E93*K93</f>
        <v>3.8159999999999999E-2</v>
      </c>
      <c r="N93" s="16">
        <f>E93*M93</f>
        <v>0</v>
      </c>
      <c r="P93" s="17" t="s">
        <v>83</v>
      </c>
      <c r="V93" s="20" t="s">
        <v>158</v>
      </c>
      <c r="X93" s="14" t="s">
        <v>272</v>
      </c>
      <c r="Y93" s="14" t="s">
        <v>270</v>
      </c>
      <c r="Z93" s="17" t="s">
        <v>257</v>
      </c>
      <c r="AJ93" s="4" t="s">
        <v>161</v>
      </c>
      <c r="AK93" s="4" t="s">
        <v>87</v>
      </c>
    </row>
    <row r="94" spans="1:37">
      <c r="A94" s="12">
        <v>50</v>
      </c>
      <c r="B94" s="13" t="s">
        <v>253</v>
      </c>
      <c r="C94" s="14" t="s">
        <v>273</v>
      </c>
      <c r="D94" s="15" t="s">
        <v>274</v>
      </c>
      <c r="E94" s="16">
        <v>4</v>
      </c>
      <c r="F94" s="17" t="s">
        <v>185</v>
      </c>
      <c r="H94" s="18">
        <f>ROUND(E94*G94,2)</f>
        <v>0</v>
      </c>
      <c r="J94" s="18">
        <f>ROUND(E94*G94,2)</f>
        <v>0</v>
      </c>
      <c r="K94" s="19">
        <v>5.0000000000000002E-5</v>
      </c>
      <c r="L94" s="19">
        <f>E94*K94</f>
        <v>2.0000000000000001E-4</v>
      </c>
      <c r="N94" s="16">
        <f>E94*M94</f>
        <v>0</v>
      </c>
      <c r="P94" s="17" t="s">
        <v>83</v>
      </c>
      <c r="V94" s="20" t="s">
        <v>158</v>
      </c>
      <c r="X94" s="14" t="s">
        <v>275</v>
      </c>
      <c r="Y94" s="14" t="s">
        <v>273</v>
      </c>
      <c r="Z94" s="17" t="s">
        <v>257</v>
      </c>
      <c r="AJ94" s="4" t="s">
        <v>161</v>
      </c>
      <c r="AK94" s="4" t="s">
        <v>87</v>
      </c>
    </row>
    <row r="95" spans="1:37">
      <c r="A95" s="12">
        <v>51</v>
      </c>
      <c r="B95" s="13" t="s">
        <v>253</v>
      </c>
      <c r="C95" s="14" t="s">
        <v>276</v>
      </c>
      <c r="D95" s="15" t="s">
        <v>277</v>
      </c>
      <c r="E95" s="16">
        <v>4</v>
      </c>
      <c r="F95" s="17" t="s">
        <v>185</v>
      </c>
      <c r="H95" s="18">
        <f>ROUND(E95*G95,2)</f>
        <v>0</v>
      </c>
      <c r="J95" s="18">
        <f>ROUND(E95*G95,2)</f>
        <v>0</v>
      </c>
      <c r="K95" s="19">
        <v>2.0000000000000001E-4</v>
      </c>
      <c r="L95" s="19">
        <f>E95*K95</f>
        <v>8.0000000000000004E-4</v>
      </c>
      <c r="N95" s="16">
        <f>E95*M95</f>
        <v>0</v>
      </c>
      <c r="P95" s="17" t="s">
        <v>83</v>
      </c>
      <c r="V95" s="20" t="s">
        <v>158</v>
      </c>
      <c r="X95" s="14" t="s">
        <v>278</v>
      </c>
      <c r="Y95" s="14" t="s">
        <v>276</v>
      </c>
      <c r="Z95" s="17" t="s">
        <v>257</v>
      </c>
      <c r="AJ95" s="4" t="s">
        <v>161</v>
      </c>
      <c r="AK95" s="4" t="s">
        <v>87</v>
      </c>
    </row>
    <row r="96" spans="1:37">
      <c r="D96" s="53" t="s">
        <v>279</v>
      </c>
      <c r="E96" s="54">
        <f>J96</f>
        <v>0</v>
      </c>
      <c r="H96" s="54">
        <f>SUM(H87:H95)</f>
        <v>0</v>
      </c>
      <c r="I96" s="54">
        <f>SUM(I87:I95)</f>
        <v>0</v>
      </c>
      <c r="J96" s="54">
        <f>SUM(J87:J95)</f>
        <v>0</v>
      </c>
      <c r="L96" s="55">
        <f>SUM(L87:L95)</f>
        <v>0.95658399999999999</v>
      </c>
      <c r="N96" s="56">
        <f>SUM(N87:N95)</f>
        <v>0</v>
      </c>
      <c r="W96" s="21">
        <f>SUM(W87:W95)</f>
        <v>0</v>
      </c>
    </row>
    <row r="98" spans="1:37">
      <c r="B98" s="14" t="s">
        <v>280</v>
      </c>
    </row>
    <row r="99" spans="1:37">
      <c r="A99" s="12">
        <v>52</v>
      </c>
      <c r="B99" s="13" t="s">
        <v>281</v>
      </c>
      <c r="C99" s="14" t="s">
        <v>282</v>
      </c>
      <c r="D99" s="15" t="s">
        <v>283</v>
      </c>
      <c r="E99" s="16">
        <v>36</v>
      </c>
      <c r="F99" s="17" t="s">
        <v>204</v>
      </c>
      <c r="H99" s="18">
        <f>ROUND(E99*G99,2)</f>
        <v>0</v>
      </c>
      <c r="J99" s="18">
        <f>ROUND(E99*G99,2)</f>
        <v>0</v>
      </c>
      <c r="K99" s="19">
        <v>1.2E-4</v>
      </c>
      <c r="L99" s="19">
        <f>E99*K99</f>
        <v>4.3200000000000001E-3</v>
      </c>
      <c r="N99" s="16">
        <f>E99*M99</f>
        <v>0</v>
      </c>
      <c r="P99" s="17" t="s">
        <v>83</v>
      </c>
      <c r="V99" s="20" t="s">
        <v>158</v>
      </c>
      <c r="X99" s="14" t="s">
        <v>284</v>
      </c>
      <c r="Y99" s="14" t="s">
        <v>282</v>
      </c>
      <c r="Z99" s="17" t="s">
        <v>285</v>
      </c>
      <c r="AJ99" s="4" t="s">
        <v>161</v>
      </c>
      <c r="AK99" s="4" t="s">
        <v>87</v>
      </c>
    </row>
    <row r="100" spans="1:37">
      <c r="A100" s="12">
        <v>53</v>
      </c>
      <c r="B100" s="13" t="s">
        <v>281</v>
      </c>
      <c r="C100" s="14" t="s">
        <v>286</v>
      </c>
      <c r="D100" s="15" t="s">
        <v>287</v>
      </c>
      <c r="E100" s="16">
        <v>108</v>
      </c>
      <c r="F100" s="17" t="s">
        <v>110</v>
      </c>
      <c r="H100" s="18">
        <f>ROUND(E100*G100,2)</f>
        <v>0</v>
      </c>
      <c r="J100" s="18">
        <f>ROUND(E100*G100,2)</f>
        <v>0</v>
      </c>
      <c r="K100" s="19">
        <v>1.9000000000000001E-4</v>
      </c>
      <c r="L100" s="19">
        <f>E100*K100</f>
        <v>2.052E-2</v>
      </c>
      <c r="N100" s="16">
        <f>E100*M100</f>
        <v>0</v>
      </c>
      <c r="P100" s="17" t="s">
        <v>83</v>
      </c>
      <c r="V100" s="20" t="s">
        <v>158</v>
      </c>
      <c r="X100" s="14" t="s">
        <v>288</v>
      </c>
      <c r="Y100" s="14" t="s">
        <v>286</v>
      </c>
      <c r="Z100" s="17" t="s">
        <v>285</v>
      </c>
      <c r="AJ100" s="4" t="s">
        <v>161</v>
      </c>
      <c r="AK100" s="4" t="s">
        <v>87</v>
      </c>
    </row>
    <row r="101" spans="1:37">
      <c r="A101" s="12">
        <v>54</v>
      </c>
      <c r="B101" s="13" t="s">
        <v>281</v>
      </c>
      <c r="C101" s="14" t="s">
        <v>289</v>
      </c>
      <c r="D101" s="15" t="s">
        <v>290</v>
      </c>
      <c r="E101" s="16">
        <v>62.4</v>
      </c>
      <c r="F101" s="17" t="s">
        <v>110</v>
      </c>
      <c r="H101" s="18">
        <f>ROUND(E101*G101,2)</f>
        <v>0</v>
      </c>
      <c r="J101" s="18">
        <f>ROUND(E101*G101,2)</f>
        <v>0</v>
      </c>
      <c r="K101" s="19">
        <v>1.7000000000000001E-4</v>
      </c>
      <c r="L101" s="19">
        <f>E101*K101</f>
        <v>1.0608000000000001E-2</v>
      </c>
      <c r="N101" s="16">
        <f>E101*M101</f>
        <v>0</v>
      </c>
      <c r="P101" s="17" t="s">
        <v>83</v>
      </c>
      <c r="V101" s="20" t="s">
        <v>158</v>
      </c>
      <c r="X101" s="14" t="s">
        <v>291</v>
      </c>
      <c r="Y101" s="14" t="s">
        <v>289</v>
      </c>
      <c r="Z101" s="17" t="s">
        <v>285</v>
      </c>
      <c r="AJ101" s="4" t="s">
        <v>161</v>
      </c>
      <c r="AK101" s="4" t="s">
        <v>87</v>
      </c>
    </row>
    <row r="102" spans="1:37">
      <c r="D102" s="58" t="s">
        <v>292</v>
      </c>
      <c r="E102" s="59"/>
      <c r="F102" s="60"/>
      <c r="G102" s="61"/>
      <c r="H102" s="61"/>
      <c r="I102" s="61"/>
      <c r="J102" s="61"/>
      <c r="K102" s="62"/>
      <c r="L102" s="62"/>
      <c r="M102" s="59"/>
      <c r="N102" s="59"/>
      <c r="O102" s="60"/>
      <c r="P102" s="60"/>
      <c r="Q102" s="59"/>
      <c r="R102" s="59"/>
      <c r="S102" s="59"/>
      <c r="T102" s="63"/>
      <c r="U102" s="63"/>
      <c r="V102" s="63" t="s">
        <v>0</v>
      </c>
      <c r="W102" s="64"/>
      <c r="X102" s="60"/>
    </row>
    <row r="103" spans="1:37" ht="25.5">
      <c r="A103" s="12">
        <v>55</v>
      </c>
      <c r="B103" s="13" t="s">
        <v>281</v>
      </c>
      <c r="C103" s="14" t="s">
        <v>293</v>
      </c>
      <c r="D103" s="15" t="s">
        <v>294</v>
      </c>
      <c r="F103" s="17" t="s">
        <v>55</v>
      </c>
      <c r="H103" s="18">
        <f>ROUND(E103*G103,2)</f>
        <v>0</v>
      </c>
      <c r="J103" s="18">
        <f>ROUND(E103*G103,2)</f>
        <v>0</v>
      </c>
      <c r="L103" s="19">
        <f>E103*K103</f>
        <v>0</v>
      </c>
      <c r="N103" s="16">
        <f>E103*M103</f>
        <v>0</v>
      </c>
      <c r="P103" s="17" t="s">
        <v>83</v>
      </c>
      <c r="V103" s="20" t="s">
        <v>158</v>
      </c>
      <c r="X103" s="14" t="s">
        <v>295</v>
      </c>
      <c r="Y103" s="14" t="s">
        <v>293</v>
      </c>
      <c r="Z103" s="17" t="s">
        <v>285</v>
      </c>
      <c r="AJ103" s="4" t="s">
        <v>161</v>
      </c>
      <c r="AK103" s="4" t="s">
        <v>87</v>
      </c>
    </row>
    <row r="104" spans="1:37">
      <c r="D104" s="53" t="s">
        <v>296</v>
      </c>
      <c r="E104" s="54">
        <f>J104</f>
        <v>0</v>
      </c>
      <c r="H104" s="54">
        <f>SUM(H98:H103)</f>
        <v>0</v>
      </c>
      <c r="I104" s="54">
        <f>SUM(I98:I103)</f>
        <v>0</v>
      </c>
      <c r="J104" s="54">
        <f>SUM(J98:J103)</f>
        <v>0</v>
      </c>
      <c r="L104" s="55">
        <f>SUM(L98:L103)</f>
        <v>3.5448E-2</v>
      </c>
      <c r="N104" s="56">
        <f>SUM(N98:N103)</f>
        <v>0</v>
      </c>
      <c r="W104" s="21">
        <f>SUM(W98:W103)</f>
        <v>0</v>
      </c>
    </row>
    <row r="106" spans="1:37">
      <c r="B106" s="14" t="s">
        <v>297</v>
      </c>
    </row>
    <row r="107" spans="1:37" ht="25.5">
      <c r="A107" s="12">
        <v>56</v>
      </c>
      <c r="B107" s="13" t="s">
        <v>298</v>
      </c>
      <c r="C107" s="14" t="s">
        <v>299</v>
      </c>
      <c r="D107" s="15" t="s">
        <v>300</v>
      </c>
      <c r="E107" s="16">
        <v>44.3</v>
      </c>
      <c r="F107" s="17" t="s">
        <v>110</v>
      </c>
      <c r="H107" s="18">
        <f>ROUND(E107*G107,2)</f>
        <v>0</v>
      </c>
      <c r="J107" s="18">
        <f>ROUND(E107*G107,2)</f>
        <v>0</v>
      </c>
      <c r="K107" s="19">
        <v>3.0000000000000001E-5</v>
      </c>
      <c r="L107" s="19">
        <f>E107*K107</f>
        <v>1.3289999999999999E-3</v>
      </c>
      <c r="N107" s="16">
        <f>E107*M107</f>
        <v>0</v>
      </c>
      <c r="P107" s="17" t="s">
        <v>83</v>
      </c>
      <c r="V107" s="20" t="s">
        <v>158</v>
      </c>
      <c r="X107" s="14" t="s">
        <v>301</v>
      </c>
      <c r="Y107" s="14" t="s">
        <v>299</v>
      </c>
      <c r="Z107" s="17" t="s">
        <v>187</v>
      </c>
      <c r="AJ107" s="4" t="s">
        <v>161</v>
      </c>
      <c r="AK107" s="4" t="s">
        <v>87</v>
      </c>
    </row>
    <row r="108" spans="1:37">
      <c r="D108" s="58" t="s">
        <v>302</v>
      </c>
      <c r="E108" s="59"/>
      <c r="F108" s="60"/>
      <c r="G108" s="61"/>
      <c r="H108" s="61"/>
      <c r="I108" s="61"/>
      <c r="J108" s="61"/>
      <c r="K108" s="62"/>
      <c r="L108" s="62"/>
      <c r="M108" s="59"/>
      <c r="N108" s="59"/>
      <c r="O108" s="60"/>
      <c r="P108" s="60"/>
      <c r="Q108" s="59"/>
      <c r="R108" s="59"/>
      <c r="S108" s="59"/>
      <c r="T108" s="63"/>
      <c r="U108" s="63"/>
      <c r="V108" s="63" t="s">
        <v>0</v>
      </c>
      <c r="W108" s="64"/>
      <c r="X108" s="60"/>
    </row>
    <row r="109" spans="1:37">
      <c r="A109" s="12">
        <v>57</v>
      </c>
      <c r="B109" s="13" t="s">
        <v>128</v>
      </c>
      <c r="C109" s="14" t="s">
        <v>303</v>
      </c>
      <c r="D109" s="15" t="s">
        <v>304</v>
      </c>
      <c r="E109" s="16">
        <v>48.73</v>
      </c>
      <c r="F109" s="17" t="s">
        <v>110</v>
      </c>
      <c r="I109" s="18">
        <f>ROUND(E109*G109,2)</f>
        <v>0</v>
      </c>
      <c r="J109" s="18">
        <f>ROUND(E109*G109,2)</f>
        <v>0</v>
      </c>
      <c r="K109" s="19">
        <v>7.9299999999999995E-3</v>
      </c>
      <c r="L109" s="19">
        <f>E109*K109</f>
        <v>0.38642889999999996</v>
      </c>
      <c r="N109" s="16">
        <f>E109*M109</f>
        <v>0</v>
      </c>
      <c r="P109" s="17" t="s">
        <v>83</v>
      </c>
      <c r="V109" s="20" t="s">
        <v>64</v>
      </c>
      <c r="X109" s="14" t="s">
        <v>303</v>
      </c>
      <c r="Y109" s="14" t="s">
        <v>303</v>
      </c>
      <c r="Z109" s="17" t="s">
        <v>305</v>
      </c>
      <c r="AA109" s="14" t="s">
        <v>83</v>
      </c>
      <c r="AJ109" s="4" t="s">
        <v>165</v>
      </c>
      <c r="AK109" s="4" t="s">
        <v>87</v>
      </c>
    </row>
    <row r="110" spans="1:37">
      <c r="A110" s="12">
        <v>58</v>
      </c>
      <c r="B110" s="13" t="s">
        <v>298</v>
      </c>
      <c r="C110" s="14" t="s">
        <v>306</v>
      </c>
      <c r="D110" s="15" t="s">
        <v>307</v>
      </c>
      <c r="E110" s="16">
        <v>44.3</v>
      </c>
      <c r="F110" s="17" t="s">
        <v>110</v>
      </c>
      <c r="H110" s="18">
        <f>ROUND(E110*G110,2)</f>
        <v>0</v>
      </c>
      <c r="J110" s="18">
        <f>ROUND(E110*G110,2)</f>
        <v>0</v>
      </c>
      <c r="K110" s="19">
        <v>4.0000000000000003E-5</v>
      </c>
      <c r="L110" s="19">
        <f>E110*K110</f>
        <v>1.7720000000000001E-3</v>
      </c>
      <c r="N110" s="16">
        <f>E110*M110</f>
        <v>0</v>
      </c>
      <c r="P110" s="17" t="s">
        <v>83</v>
      </c>
      <c r="V110" s="20" t="s">
        <v>158</v>
      </c>
      <c r="X110" s="14" t="s">
        <v>308</v>
      </c>
      <c r="Y110" s="14" t="s">
        <v>306</v>
      </c>
      <c r="Z110" s="17" t="s">
        <v>187</v>
      </c>
      <c r="AJ110" s="4" t="s">
        <v>161</v>
      </c>
      <c r="AK110" s="4" t="s">
        <v>87</v>
      </c>
    </row>
    <row r="111" spans="1:37" ht="25.5">
      <c r="A111" s="12">
        <v>59</v>
      </c>
      <c r="B111" s="13" t="s">
        <v>298</v>
      </c>
      <c r="C111" s="14" t="s">
        <v>309</v>
      </c>
      <c r="D111" s="15" t="s">
        <v>310</v>
      </c>
      <c r="E111" s="16">
        <v>92.1</v>
      </c>
      <c r="F111" s="17" t="s">
        <v>110</v>
      </c>
      <c r="H111" s="18">
        <f>ROUND(E111*G111,2)</f>
        <v>0</v>
      </c>
      <c r="J111" s="18">
        <f>ROUND(E111*G111,2)</f>
        <v>0</v>
      </c>
      <c r="K111" s="19">
        <v>3.0000000000000001E-5</v>
      </c>
      <c r="L111" s="19">
        <f>E111*K111</f>
        <v>2.7629999999999998E-3</v>
      </c>
      <c r="N111" s="16">
        <f>E111*M111</f>
        <v>0</v>
      </c>
      <c r="P111" s="17" t="s">
        <v>83</v>
      </c>
      <c r="V111" s="20" t="s">
        <v>158</v>
      </c>
      <c r="X111" s="14" t="s">
        <v>311</v>
      </c>
      <c r="Y111" s="14" t="s">
        <v>309</v>
      </c>
      <c r="Z111" s="17" t="s">
        <v>187</v>
      </c>
      <c r="AJ111" s="4" t="s">
        <v>161</v>
      </c>
      <c r="AK111" s="4" t="s">
        <v>87</v>
      </c>
    </row>
    <row r="112" spans="1:37">
      <c r="D112" s="58" t="s">
        <v>312</v>
      </c>
      <c r="E112" s="59"/>
      <c r="F112" s="60"/>
      <c r="G112" s="61"/>
      <c r="H112" s="61"/>
      <c r="I112" s="61"/>
      <c r="J112" s="61"/>
      <c r="K112" s="62"/>
      <c r="L112" s="62"/>
      <c r="M112" s="59"/>
      <c r="N112" s="59"/>
      <c r="O112" s="60"/>
      <c r="P112" s="60"/>
      <c r="Q112" s="59"/>
      <c r="R112" s="59"/>
      <c r="S112" s="59"/>
      <c r="T112" s="63"/>
      <c r="U112" s="63"/>
      <c r="V112" s="63" t="s">
        <v>0</v>
      </c>
      <c r="W112" s="64"/>
      <c r="X112" s="60"/>
    </row>
    <row r="113" spans="1:37">
      <c r="A113" s="12">
        <v>60</v>
      </c>
      <c r="B113" s="13" t="s">
        <v>128</v>
      </c>
      <c r="C113" s="14" t="s">
        <v>313</v>
      </c>
      <c r="D113" s="15" t="s">
        <v>314</v>
      </c>
      <c r="E113" s="16">
        <v>101.31</v>
      </c>
      <c r="F113" s="17" t="s">
        <v>110</v>
      </c>
      <c r="I113" s="18">
        <f>ROUND(E113*G113,2)</f>
        <v>0</v>
      </c>
      <c r="J113" s="18">
        <f>ROUND(E113*G113,2)</f>
        <v>0</v>
      </c>
      <c r="K113" s="19">
        <v>9.1500000000000001E-3</v>
      </c>
      <c r="L113" s="19">
        <f>E113*K113</f>
        <v>0.92698650000000005</v>
      </c>
      <c r="N113" s="16">
        <f>E113*M113</f>
        <v>0</v>
      </c>
      <c r="P113" s="17" t="s">
        <v>83</v>
      </c>
      <c r="V113" s="20" t="s">
        <v>64</v>
      </c>
      <c r="X113" s="14" t="s">
        <v>313</v>
      </c>
      <c r="Y113" s="14" t="s">
        <v>313</v>
      </c>
      <c r="Z113" s="17" t="s">
        <v>305</v>
      </c>
      <c r="AA113" s="14" t="s">
        <v>83</v>
      </c>
      <c r="AJ113" s="4" t="s">
        <v>165</v>
      </c>
      <c r="AK113" s="4" t="s">
        <v>87</v>
      </c>
    </row>
    <row r="114" spans="1:37">
      <c r="A114" s="12">
        <v>61</v>
      </c>
      <c r="B114" s="13" t="s">
        <v>298</v>
      </c>
      <c r="C114" s="14" t="s">
        <v>315</v>
      </c>
      <c r="D114" s="15" t="s">
        <v>316</v>
      </c>
      <c r="E114" s="16">
        <v>92.1</v>
      </c>
      <c r="F114" s="17" t="s">
        <v>110</v>
      </c>
      <c r="H114" s="18">
        <f>ROUND(E114*G114,2)</f>
        <v>0</v>
      </c>
      <c r="J114" s="18">
        <f>ROUND(E114*G114,2)</f>
        <v>0</v>
      </c>
      <c r="K114" s="19">
        <v>4.0000000000000003E-5</v>
      </c>
      <c r="L114" s="19">
        <f>E114*K114</f>
        <v>3.6840000000000002E-3</v>
      </c>
      <c r="N114" s="16">
        <f>E114*M114</f>
        <v>0</v>
      </c>
      <c r="P114" s="17" t="s">
        <v>83</v>
      </c>
      <c r="V114" s="20" t="s">
        <v>158</v>
      </c>
      <c r="X114" s="14" t="s">
        <v>317</v>
      </c>
      <c r="Y114" s="14" t="s">
        <v>315</v>
      </c>
      <c r="Z114" s="17" t="s">
        <v>187</v>
      </c>
      <c r="AJ114" s="4" t="s">
        <v>161</v>
      </c>
      <c r="AK114" s="4" t="s">
        <v>87</v>
      </c>
    </row>
    <row r="115" spans="1:37">
      <c r="A115" s="12">
        <v>62</v>
      </c>
      <c r="B115" s="13" t="s">
        <v>298</v>
      </c>
      <c r="C115" s="14" t="s">
        <v>318</v>
      </c>
      <c r="D115" s="15" t="s">
        <v>319</v>
      </c>
      <c r="E115" s="16">
        <v>4</v>
      </c>
      <c r="F115" s="17" t="s">
        <v>185</v>
      </c>
      <c r="H115" s="18">
        <f>ROUND(E115*G115,2)</f>
        <v>0</v>
      </c>
      <c r="J115" s="18">
        <f>ROUND(E115*G115,2)</f>
        <v>0</v>
      </c>
      <c r="K115" s="19">
        <v>2.9299999999999999E-3</v>
      </c>
      <c r="L115" s="19">
        <f>E115*K115</f>
        <v>1.172E-2</v>
      </c>
      <c r="N115" s="16">
        <f>E115*M115</f>
        <v>0</v>
      </c>
      <c r="P115" s="17" t="s">
        <v>83</v>
      </c>
      <c r="V115" s="20" t="s">
        <v>158</v>
      </c>
      <c r="X115" s="14" t="s">
        <v>320</v>
      </c>
      <c r="Y115" s="14" t="s">
        <v>318</v>
      </c>
      <c r="Z115" s="17" t="s">
        <v>321</v>
      </c>
      <c r="AJ115" s="4" t="s">
        <v>161</v>
      </c>
      <c r="AK115" s="4" t="s">
        <v>87</v>
      </c>
    </row>
    <row r="116" spans="1:37">
      <c r="A116" s="12">
        <v>63</v>
      </c>
      <c r="B116" s="13" t="s">
        <v>128</v>
      </c>
      <c r="C116" s="14" t="s">
        <v>322</v>
      </c>
      <c r="D116" s="15" t="s">
        <v>323</v>
      </c>
      <c r="E116" s="16">
        <v>1</v>
      </c>
      <c r="F116" s="17" t="s">
        <v>185</v>
      </c>
      <c r="I116" s="18">
        <f>ROUND(E116*G116,2)</f>
        <v>0</v>
      </c>
      <c r="J116" s="18">
        <f>ROUND(E116*G116,2)</f>
        <v>0</v>
      </c>
      <c r="K116" s="19">
        <v>6.3E-2</v>
      </c>
      <c r="L116" s="19">
        <f>E116*K116</f>
        <v>6.3E-2</v>
      </c>
      <c r="N116" s="16">
        <f>E116*M116</f>
        <v>0</v>
      </c>
      <c r="P116" s="17" t="s">
        <v>83</v>
      </c>
      <c r="V116" s="20" t="s">
        <v>64</v>
      </c>
      <c r="X116" s="14" t="s">
        <v>322</v>
      </c>
      <c r="Y116" s="14" t="s">
        <v>322</v>
      </c>
      <c r="Z116" s="17" t="s">
        <v>324</v>
      </c>
      <c r="AA116" s="14" t="s">
        <v>83</v>
      </c>
      <c r="AJ116" s="4" t="s">
        <v>165</v>
      </c>
      <c r="AK116" s="4" t="s">
        <v>87</v>
      </c>
    </row>
    <row r="117" spans="1:37">
      <c r="A117" s="12">
        <v>64</v>
      </c>
      <c r="B117" s="13" t="s">
        <v>128</v>
      </c>
      <c r="C117" s="14" t="s">
        <v>325</v>
      </c>
      <c r="D117" s="15" t="s">
        <v>326</v>
      </c>
      <c r="E117" s="16">
        <v>1</v>
      </c>
      <c r="F117" s="17" t="s">
        <v>185</v>
      </c>
      <c r="I117" s="18">
        <f>ROUND(E117*G117,2)</f>
        <v>0</v>
      </c>
      <c r="J117" s="18">
        <f>ROUND(E117*G117,2)</f>
        <v>0</v>
      </c>
      <c r="K117" s="19">
        <v>7.4999999999999997E-2</v>
      </c>
      <c r="L117" s="19">
        <f>E117*K117</f>
        <v>7.4999999999999997E-2</v>
      </c>
      <c r="N117" s="16">
        <f>E117*M117</f>
        <v>0</v>
      </c>
      <c r="P117" s="17" t="s">
        <v>83</v>
      </c>
      <c r="V117" s="20" t="s">
        <v>64</v>
      </c>
      <c r="X117" s="14" t="s">
        <v>325</v>
      </c>
      <c r="Y117" s="14" t="s">
        <v>325</v>
      </c>
      <c r="Z117" s="17" t="s">
        <v>324</v>
      </c>
      <c r="AA117" s="14" t="s">
        <v>83</v>
      </c>
      <c r="AJ117" s="4" t="s">
        <v>165</v>
      </c>
      <c r="AK117" s="4" t="s">
        <v>87</v>
      </c>
    </row>
    <row r="118" spans="1:37">
      <c r="A118" s="12">
        <v>65</v>
      </c>
      <c r="B118" s="13" t="s">
        <v>128</v>
      </c>
      <c r="C118" s="14" t="s">
        <v>327</v>
      </c>
      <c r="D118" s="15" t="s">
        <v>328</v>
      </c>
      <c r="E118" s="16">
        <v>2</v>
      </c>
      <c r="F118" s="17" t="s">
        <v>185</v>
      </c>
      <c r="I118" s="18">
        <f>ROUND(E118*G118,2)</f>
        <v>0</v>
      </c>
      <c r="J118" s="18">
        <f>ROUND(E118*G118,2)</f>
        <v>0</v>
      </c>
      <c r="K118" s="19">
        <v>5.2999999999999999E-2</v>
      </c>
      <c r="L118" s="19">
        <f>E118*K118</f>
        <v>0.106</v>
      </c>
      <c r="N118" s="16">
        <f>E118*M118</f>
        <v>0</v>
      </c>
      <c r="P118" s="17" t="s">
        <v>83</v>
      </c>
      <c r="V118" s="20" t="s">
        <v>64</v>
      </c>
      <c r="X118" s="14" t="s">
        <v>327</v>
      </c>
      <c r="Y118" s="14" t="s">
        <v>327</v>
      </c>
      <c r="Z118" s="17" t="s">
        <v>324</v>
      </c>
      <c r="AA118" s="14" t="s">
        <v>83</v>
      </c>
      <c r="AJ118" s="4" t="s">
        <v>165</v>
      </c>
      <c r="AK118" s="4" t="s">
        <v>87</v>
      </c>
    </row>
    <row r="119" spans="1:37">
      <c r="A119" s="12">
        <v>66</v>
      </c>
      <c r="B119" s="13" t="s">
        <v>298</v>
      </c>
      <c r="C119" s="14" t="s">
        <v>329</v>
      </c>
      <c r="D119" s="15" t="s">
        <v>330</v>
      </c>
      <c r="E119" s="16">
        <v>1</v>
      </c>
      <c r="F119" s="17" t="s">
        <v>185</v>
      </c>
      <c r="H119" s="18">
        <f>ROUND(E119*G119,2)</f>
        <v>0</v>
      </c>
      <c r="J119" s="18">
        <f>ROUND(E119*G119,2)</f>
        <v>0</v>
      </c>
      <c r="L119" s="19">
        <f>E119*K119</f>
        <v>0</v>
      </c>
      <c r="N119" s="16">
        <f>E119*M119</f>
        <v>0</v>
      </c>
      <c r="P119" s="17" t="s">
        <v>83</v>
      </c>
      <c r="V119" s="20" t="s">
        <v>158</v>
      </c>
      <c r="X119" s="14" t="s">
        <v>331</v>
      </c>
      <c r="Y119" s="14" t="s">
        <v>329</v>
      </c>
      <c r="Z119" s="17" t="s">
        <v>321</v>
      </c>
      <c r="AJ119" s="4" t="s">
        <v>161</v>
      </c>
      <c r="AK119" s="4" t="s">
        <v>87</v>
      </c>
    </row>
    <row r="120" spans="1:37">
      <c r="A120" s="12">
        <v>67</v>
      </c>
      <c r="B120" s="13" t="s">
        <v>128</v>
      </c>
      <c r="C120" s="14" t="s">
        <v>332</v>
      </c>
      <c r="D120" s="15" t="s">
        <v>333</v>
      </c>
      <c r="E120" s="16">
        <v>1</v>
      </c>
      <c r="F120" s="17" t="s">
        <v>185</v>
      </c>
      <c r="I120" s="18">
        <f>ROUND(E120*G120,2)</f>
        <v>0</v>
      </c>
      <c r="J120" s="18">
        <f>ROUND(E120*G120,2)</f>
        <v>0</v>
      </c>
      <c r="K120" s="19">
        <v>0.02</v>
      </c>
      <c r="L120" s="19">
        <f>E120*K120</f>
        <v>0.02</v>
      </c>
      <c r="N120" s="16">
        <f>E120*M120</f>
        <v>0</v>
      </c>
      <c r="P120" s="17" t="s">
        <v>83</v>
      </c>
      <c r="V120" s="20" t="s">
        <v>64</v>
      </c>
      <c r="X120" s="14" t="s">
        <v>332</v>
      </c>
      <c r="Y120" s="14" t="s">
        <v>332</v>
      </c>
      <c r="Z120" s="17" t="s">
        <v>324</v>
      </c>
      <c r="AA120" s="14" t="s">
        <v>83</v>
      </c>
      <c r="AJ120" s="4" t="s">
        <v>165</v>
      </c>
      <c r="AK120" s="4" t="s">
        <v>87</v>
      </c>
    </row>
    <row r="121" spans="1:37">
      <c r="A121" s="12">
        <v>68</v>
      </c>
      <c r="B121" s="13" t="s">
        <v>298</v>
      </c>
      <c r="C121" s="14" t="s">
        <v>334</v>
      </c>
      <c r="D121" s="15" t="s">
        <v>335</v>
      </c>
      <c r="E121" s="16">
        <v>2</v>
      </c>
      <c r="F121" s="17" t="s">
        <v>185</v>
      </c>
      <c r="H121" s="18">
        <f>ROUND(E121*G121,2)</f>
        <v>0</v>
      </c>
      <c r="J121" s="18">
        <f>ROUND(E121*G121,2)</f>
        <v>0</v>
      </c>
      <c r="L121" s="19">
        <f>E121*K121</f>
        <v>0</v>
      </c>
      <c r="N121" s="16">
        <f>E121*M121</f>
        <v>0</v>
      </c>
      <c r="P121" s="17" t="s">
        <v>83</v>
      </c>
      <c r="V121" s="20" t="s">
        <v>158</v>
      </c>
      <c r="X121" s="14" t="s">
        <v>336</v>
      </c>
      <c r="Y121" s="14" t="s">
        <v>334</v>
      </c>
      <c r="Z121" s="17" t="s">
        <v>321</v>
      </c>
      <c r="AJ121" s="4" t="s">
        <v>161</v>
      </c>
      <c r="AK121" s="4" t="s">
        <v>87</v>
      </c>
    </row>
    <row r="122" spans="1:37">
      <c r="A122" s="12">
        <v>69</v>
      </c>
      <c r="B122" s="13" t="s">
        <v>128</v>
      </c>
      <c r="C122" s="14" t="s">
        <v>337</v>
      </c>
      <c r="D122" s="15" t="s">
        <v>338</v>
      </c>
      <c r="E122" s="16">
        <v>2</v>
      </c>
      <c r="F122" s="17" t="s">
        <v>185</v>
      </c>
      <c r="I122" s="18">
        <f>ROUND(E122*G122,2)</f>
        <v>0</v>
      </c>
      <c r="J122" s="18">
        <f>ROUND(E122*G122,2)</f>
        <v>0</v>
      </c>
      <c r="K122" s="19">
        <v>4.2999999999999997E-2</v>
      </c>
      <c r="L122" s="19">
        <f>E122*K122</f>
        <v>8.5999999999999993E-2</v>
      </c>
      <c r="N122" s="16">
        <f>E122*M122</f>
        <v>0</v>
      </c>
      <c r="P122" s="17" t="s">
        <v>83</v>
      </c>
      <c r="V122" s="20" t="s">
        <v>64</v>
      </c>
      <c r="X122" s="14" t="s">
        <v>337</v>
      </c>
      <c r="Y122" s="14" t="s">
        <v>337</v>
      </c>
      <c r="Z122" s="17" t="s">
        <v>324</v>
      </c>
      <c r="AA122" s="14" t="s">
        <v>83</v>
      </c>
      <c r="AJ122" s="4" t="s">
        <v>165</v>
      </c>
      <c r="AK122" s="4" t="s">
        <v>87</v>
      </c>
    </row>
    <row r="123" spans="1:37" ht="25.5">
      <c r="A123" s="12">
        <v>70</v>
      </c>
      <c r="B123" s="13" t="s">
        <v>298</v>
      </c>
      <c r="C123" s="14" t="s">
        <v>339</v>
      </c>
      <c r="D123" s="15" t="s">
        <v>340</v>
      </c>
      <c r="E123" s="16">
        <v>3</v>
      </c>
      <c r="F123" s="17" t="s">
        <v>185</v>
      </c>
      <c r="H123" s="18">
        <f>ROUND(E123*G123,2)</f>
        <v>0</v>
      </c>
      <c r="J123" s="18">
        <f>ROUND(E123*G123,2)</f>
        <v>0</v>
      </c>
      <c r="L123" s="19">
        <f>E123*K123</f>
        <v>0</v>
      </c>
      <c r="N123" s="16">
        <f>E123*M123</f>
        <v>0</v>
      </c>
      <c r="P123" s="17" t="s">
        <v>83</v>
      </c>
      <c r="V123" s="20" t="s">
        <v>158</v>
      </c>
      <c r="X123" s="14" t="s">
        <v>341</v>
      </c>
      <c r="Y123" s="14" t="s">
        <v>339</v>
      </c>
      <c r="Z123" s="17" t="s">
        <v>118</v>
      </c>
      <c r="AJ123" s="4" t="s">
        <v>161</v>
      </c>
      <c r="AK123" s="4" t="s">
        <v>87</v>
      </c>
    </row>
    <row r="124" spans="1:37">
      <c r="A124" s="12">
        <v>71</v>
      </c>
      <c r="B124" s="13" t="s">
        <v>128</v>
      </c>
      <c r="C124" s="14" t="s">
        <v>342</v>
      </c>
      <c r="D124" s="15" t="s">
        <v>343</v>
      </c>
      <c r="E124" s="16">
        <v>1</v>
      </c>
      <c r="F124" s="17" t="s">
        <v>185</v>
      </c>
      <c r="I124" s="18">
        <f>ROUND(E124*G124,2)</f>
        <v>0</v>
      </c>
      <c r="J124" s="18">
        <f>ROUND(E124*G124,2)</f>
        <v>0</v>
      </c>
      <c r="K124" s="19">
        <v>1.9E-2</v>
      </c>
      <c r="L124" s="19">
        <f>E124*K124</f>
        <v>1.9E-2</v>
      </c>
      <c r="N124" s="16">
        <f>E124*M124</f>
        <v>0</v>
      </c>
      <c r="P124" s="17" t="s">
        <v>83</v>
      </c>
      <c r="V124" s="20" t="s">
        <v>64</v>
      </c>
      <c r="X124" s="14" t="s">
        <v>342</v>
      </c>
      <c r="Y124" s="14" t="s">
        <v>342</v>
      </c>
      <c r="Z124" s="17" t="s">
        <v>324</v>
      </c>
      <c r="AA124" s="14" t="s">
        <v>83</v>
      </c>
      <c r="AJ124" s="4" t="s">
        <v>165</v>
      </c>
      <c r="AK124" s="4" t="s">
        <v>87</v>
      </c>
    </row>
    <row r="125" spans="1:37">
      <c r="A125" s="12">
        <v>72</v>
      </c>
      <c r="B125" s="13" t="s">
        <v>128</v>
      </c>
      <c r="C125" s="14" t="s">
        <v>344</v>
      </c>
      <c r="D125" s="15" t="s">
        <v>345</v>
      </c>
      <c r="E125" s="16">
        <v>2</v>
      </c>
      <c r="F125" s="17" t="s">
        <v>185</v>
      </c>
      <c r="I125" s="18">
        <f>ROUND(E125*G125,2)</f>
        <v>0</v>
      </c>
      <c r="J125" s="18">
        <f>ROUND(E125*G125,2)</f>
        <v>0</v>
      </c>
      <c r="K125" s="19">
        <v>2.3E-2</v>
      </c>
      <c r="L125" s="19">
        <f>E125*K125</f>
        <v>4.5999999999999999E-2</v>
      </c>
      <c r="N125" s="16">
        <f>E125*M125</f>
        <v>0</v>
      </c>
      <c r="P125" s="17" t="s">
        <v>83</v>
      </c>
      <c r="V125" s="20" t="s">
        <v>64</v>
      </c>
      <c r="X125" s="14" t="s">
        <v>344</v>
      </c>
      <c r="Y125" s="14" t="s">
        <v>344</v>
      </c>
      <c r="Z125" s="17" t="s">
        <v>324</v>
      </c>
      <c r="AA125" s="14" t="s">
        <v>83</v>
      </c>
      <c r="AJ125" s="4" t="s">
        <v>165</v>
      </c>
      <c r="AK125" s="4" t="s">
        <v>87</v>
      </c>
    </row>
    <row r="126" spans="1:37">
      <c r="D126" s="53" t="s">
        <v>346</v>
      </c>
      <c r="E126" s="54">
        <f>J126</f>
        <v>0</v>
      </c>
      <c r="H126" s="54">
        <f>SUM(H106:H125)</f>
        <v>0</v>
      </c>
      <c r="I126" s="54">
        <f>SUM(I106:I125)</f>
        <v>0</v>
      </c>
      <c r="J126" s="54">
        <f>SUM(J106:J125)</f>
        <v>0</v>
      </c>
      <c r="L126" s="55">
        <f>SUM(L106:L125)</f>
        <v>1.7496834000000001</v>
      </c>
      <c r="N126" s="56">
        <f>SUM(N106:N125)</f>
        <v>0</v>
      </c>
      <c r="W126" s="21">
        <f>SUM(W106:W125)</f>
        <v>0</v>
      </c>
    </row>
    <row r="128" spans="1:37">
      <c r="B128" s="14" t="s">
        <v>347</v>
      </c>
    </row>
    <row r="129" spans="1:37" ht="25.5">
      <c r="A129" s="12">
        <v>73</v>
      </c>
      <c r="B129" s="13" t="s">
        <v>348</v>
      </c>
      <c r="C129" s="14" t="s">
        <v>349</v>
      </c>
      <c r="D129" s="15" t="s">
        <v>350</v>
      </c>
      <c r="E129" s="16">
        <v>243.4</v>
      </c>
      <c r="F129" s="17" t="s">
        <v>110</v>
      </c>
      <c r="H129" s="18">
        <f>ROUND(E129*G129,2)</f>
        <v>0</v>
      </c>
      <c r="J129" s="18">
        <f>ROUND(E129*G129,2)</f>
        <v>0</v>
      </c>
      <c r="K129" s="19">
        <v>2.2000000000000001E-4</v>
      </c>
      <c r="L129" s="19">
        <f>E129*K129</f>
        <v>5.3548000000000005E-2</v>
      </c>
      <c r="N129" s="16">
        <f>E129*M129</f>
        <v>0</v>
      </c>
      <c r="P129" s="17" t="s">
        <v>83</v>
      </c>
      <c r="V129" s="20" t="s">
        <v>158</v>
      </c>
      <c r="X129" s="14" t="s">
        <v>351</v>
      </c>
      <c r="Y129" s="14" t="s">
        <v>349</v>
      </c>
      <c r="Z129" s="17" t="s">
        <v>352</v>
      </c>
      <c r="AJ129" s="4" t="s">
        <v>161</v>
      </c>
      <c r="AK129" s="4" t="s">
        <v>87</v>
      </c>
    </row>
    <row r="130" spans="1:37" ht="25.5">
      <c r="D130" s="58" t="s">
        <v>353</v>
      </c>
      <c r="E130" s="59"/>
      <c r="F130" s="60"/>
      <c r="G130" s="61"/>
      <c r="H130" s="61"/>
      <c r="I130" s="61"/>
      <c r="J130" s="61"/>
      <c r="K130" s="62"/>
      <c r="L130" s="62"/>
      <c r="M130" s="59"/>
      <c r="N130" s="59"/>
      <c r="O130" s="60"/>
      <c r="P130" s="60"/>
      <c r="Q130" s="59"/>
      <c r="R130" s="59"/>
      <c r="S130" s="59"/>
      <c r="T130" s="63"/>
      <c r="U130" s="63"/>
      <c r="V130" s="63" t="s">
        <v>0</v>
      </c>
      <c r="W130" s="64"/>
      <c r="X130" s="60"/>
    </row>
    <row r="131" spans="1:37" ht="25.5">
      <c r="A131" s="12">
        <v>74</v>
      </c>
      <c r="B131" s="13" t="s">
        <v>348</v>
      </c>
      <c r="C131" s="14" t="s">
        <v>354</v>
      </c>
      <c r="D131" s="15" t="s">
        <v>355</v>
      </c>
      <c r="E131" s="16">
        <v>13.72</v>
      </c>
      <c r="F131" s="17" t="s">
        <v>110</v>
      </c>
      <c r="H131" s="18">
        <f>ROUND(E131*G131,2)</f>
        <v>0</v>
      </c>
      <c r="J131" s="18">
        <f>ROUND(E131*G131,2)</f>
        <v>0</v>
      </c>
      <c r="K131" s="19">
        <v>6.8000000000000005E-4</v>
      </c>
      <c r="L131" s="19">
        <f>E131*K131</f>
        <v>9.3296000000000004E-3</v>
      </c>
      <c r="N131" s="16">
        <f>E131*M131</f>
        <v>0</v>
      </c>
      <c r="P131" s="17" t="s">
        <v>83</v>
      </c>
      <c r="V131" s="20" t="s">
        <v>158</v>
      </c>
      <c r="X131" s="14" t="s">
        <v>356</v>
      </c>
      <c r="Y131" s="14" t="s">
        <v>354</v>
      </c>
      <c r="Z131" s="17" t="s">
        <v>235</v>
      </c>
      <c r="AJ131" s="4" t="s">
        <v>161</v>
      </c>
      <c r="AK131" s="4" t="s">
        <v>87</v>
      </c>
    </row>
    <row r="132" spans="1:37">
      <c r="D132" s="53" t="s">
        <v>357</v>
      </c>
      <c r="E132" s="54">
        <f>J132</f>
        <v>0</v>
      </c>
      <c r="H132" s="54">
        <f>SUM(H128:H131)</f>
        <v>0</v>
      </c>
      <c r="I132" s="54">
        <f>SUM(I128:I131)</f>
        <v>0</v>
      </c>
      <c r="J132" s="54">
        <f>SUM(J128:J131)</f>
        <v>0</v>
      </c>
      <c r="L132" s="55">
        <f>SUM(L128:L131)</f>
        <v>6.2877600000000006E-2</v>
      </c>
      <c r="N132" s="56">
        <f>SUM(N128:N131)</f>
        <v>0</v>
      </c>
      <c r="W132" s="21">
        <f>SUM(W128:W131)</f>
        <v>0</v>
      </c>
    </row>
    <row r="134" spans="1:37">
      <c r="D134" s="53" t="s">
        <v>358</v>
      </c>
      <c r="E134" s="54">
        <f>J134</f>
        <v>0</v>
      </c>
      <c r="H134" s="54">
        <f>+H50+H57+H75+H85+H96+H104+H126+H132</f>
        <v>0</v>
      </c>
      <c r="I134" s="54">
        <f>+I50+I57+I75+I85+I96+I104+I126+I132</f>
        <v>0</v>
      </c>
      <c r="J134" s="54">
        <f>+J50+J57+J75+J85+J96+J104+J126+J132</f>
        <v>0</v>
      </c>
      <c r="L134" s="55">
        <f>+L50+L57+L75+L85+L96+L104+L126+L132</f>
        <v>26.754014739999992</v>
      </c>
      <c r="N134" s="56">
        <f>+N50+N57+N75+N85+N96+N104+N126+N132</f>
        <v>0</v>
      </c>
      <c r="W134" s="21">
        <f>+W50+W57+W75+W85+W96+W104+W126+W132</f>
        <v>0</v>
      </c>
    </row>
    <row r="136" spans="1:37">
      <c r="D136" s="65" t="s">
        <v>359</v>
      </c>
      <c r="E136" s="54">
        <f>J136</f>
        <v>0</v>
      </c>
      <c r="H136" s="54">
        <f>+H44+H134</f>
        <v>0</v>
      </c>
      <c r="I136" s="54">
        <f>+I44+I134</f>
        <v>0</v>
      </c>
      <c r="J136" s="54">
        <f>+J44+J134</f>
        <v>0</v>
      </c>
      <c r="L136" s="55">
        <f>+L44+L134</f>
        <v>66.396098439999989</v>
      </c>
      <c r="N136" s="56">
        <f>+N44+N134</f>
        <v>0</v>
      </c>
      <c r="W136" s="21">
        <f>+W44+W134</f>
        <v>0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Admin</cp:lastModifiedBy>
  <cp:lastPrinted>2016-04-18T11:45:00Z</cp:lastPrinted>
  <dcterms:created xsi:type="dcterms:W3CDTF">1999-04-06T07:39:00Z</dcterms:created>
  <dcterms:modified xsi:type="dcterms:W3CDTF">2020-02-11T08:31:33Z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